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5" activeTab="1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sharedStrings.xml><?xml version="1.0" encoding="utf-8"?>
<sst xmlns="http://schemas.openxmlformats.org/spreadsheetml/2006/main" count="457" uniqueCount="177">
  <si>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</si>
  <si>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</si>
  <si>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</si>
  <si>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</si>
  <si>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</si>
  <si>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</si>
  <si>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</si>
  <si>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</si>
  <si>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</si>
  <si>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</si>
  <si>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</si>
  <si>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</si>
  <si>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</si>
  <si>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</si>
  <si>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</si>
  <si>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</si>
  <si>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</si>
  <si>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</si>
  <si>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</si>
  <si>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</si>
  <si>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</si>
  <si>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</si>
  <si>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</si>
  <si>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</si>
  <si>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</si>
  <si>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</si>
  <si>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</si>
  <si>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</si>
  <si>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</si>
  <si>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</si>
  <si>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</si>
  <si>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</si>
  <si>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</si>
  <si>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</si>
  <si>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</si>
  <si>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</si>
  <si>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</si>
  <si>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</si>
  <si>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</si>
  <si>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</si>
  <si>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</si>
  <si>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</si>
  <si>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</si>
  <si>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</si>
  <si>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</si>
  <si>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</si>
  <si>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</si>
  <si>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</si>
  <si>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</si>
  <si>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</si>
  <si>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</si>
  <si>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</si>
  <si>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</si>
  <si>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</si>
  <si>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</si>
  <si>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</si>
  <si>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</si>
  <si>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</si>
  <si>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</si>
  <si>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</si>
  <si>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</si>
  <si>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</si>
  <si>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</si>
  <si>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</si>
  <si>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</si>
  <si>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</si>
  <si>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</si>
  <si>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</si>
  <si>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</si>
  <si>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</si>
  <si>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</si>
  <si>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</si>
  <si>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</si>
  <si>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</si>
  <si>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</si>
  <si>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</si>
  <si>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</si>
  <si>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</si>
  <si>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</si>
  <si>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</si>
  <si>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</si>
  <si>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</si>
  <si>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</si>
  <si>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</si>
  <si>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</si>
  <si>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</si>
  <si>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</si>
  <si>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</si>
  <si>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</si>
  <si>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</si>
  <si>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</si>
  <si>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</si>
  <si>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</si>
  <si>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</si>
  <si>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</si>
  <si>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</si>
  <si>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</si>
  <si>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</si>
  <si>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</si>
  <si>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</si>
  <si>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</si>
  <si>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</si>
  <si>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</si>
  <si>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</si>
  <si>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</si>
  <si>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</si>
  <si>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</si>
  <si>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</si>
  <si>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</si>
  <si>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</si>
  <si>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</si>
  <si>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</si>
  <si>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</si>
  <si>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</si>
  <si>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</si>
  <si>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</si>
  <si>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</si>
  <si>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</si>
  <si>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</si>
  <si>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 tyś. zł.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</si>
  <si>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</si>
  <si>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</si>
  <si>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</si>
  <si>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</si>
  <si>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</si>
  <si>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</si>
  <si>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</si>
  <si>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</si>
  <si>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( bez składki ZUS )</t>
  </si>
  <si>
    <t>%</t>
  </si>
  <si>
    <t>skierowani</t>
  </si>
  <si>
    <t>Ogółem przyznany limit</t>
  </si>
  <si>
    <t>z tego na:</t>
  </si>
  <si>
    <t xml:space="preserve"> - szkolenie bezrobotnych ogółem                                                              </t>
  </si>
  <si>
    <t xml:space="preserve"> - prace interwencyjne</t>
  </si>
  <si>
    <t xml:space="preserve"> - roboty publiczne</t>
  </si>
  <si>
    <t xml:space="preserve"> - prace społecznie użyteczne</t>
  </si>
  <si>
    <t xml:space="preserve"> - staże </t>
  </si>
  <si>
    <t xml:space="preserve"> - przygotowanie  zawodowe dorosłych</t>
  </si>
  <si>
    <t xml:space="preserve"> - dotacje na rozpoczęcie działalności gospodarczej</t>
  </si>
  <si>
    <t xml:space="preserve"> - wyposażenie  stanowisk pracy i zatrudnienie na nowych miejscach pracy</t>
  </si>
  <si>
    <t xml:space="preserve"> - refundacje KRUS </t>
  </si>
  <si>
    <t xml:space="preserve"> - badania lekarskie z tyt. ustalenia zdolności do pracy</t>
  </si>
  <si>
    <t xml:space="preserve"> - zwrot kosztów opieki nad dzieckiem do 7 lat/osobą zależną</t>
  </si>
  <si>
    <t xml:space="preserve">                          w tyś. zł.</t>
  </si>
  <si>
    <t>Wykonanie na dzień</t>
  </si>
  <si>
    <t>Ogółem Fundusz Pracy</t>
  </si>
  <si>
    <t>w tym:</t>
  </si>
  <si>
    <t xml:space="preserve"> - prace interwencyjne                                </t>
  </si>
  <si>
    <t xml:space="preserve"> - przygotowanie  zawodowe dorosłych                         xxx</t>
  </si>
  <si>
    <t xml:space="preserve"> - wyposażenie stanowisk pracy i zatrudnienie na nowych </t>
  </si>
  <si>
    <t xml:space="preserve">    miejscach pracy</t>
  </si>
  <si>
    <t xml:space="preserve">x     - zasiłki + podatek + składka ZUS </t>
  </si>
  <si>
    <t>xxx - zawierają kwoty dot. EFS - działanie 1.2  i  1.3.</t>
  </si>
  <si>
    <t xml:space="preserve"> - staże                                                                              xxx</t>
  </si>
  <si>
    <t xml:space="preserve"> - dotacje na działalność gospodarczą                             xxx</t>
  </si>
  <si>
    <t xml:space="preserve"> - szkolenie bezrobotnych                                 xxx           xx</t>
  </si>
  <si>
    <t xml:space="preserve"> - zasiłki dla bezrobotnych                                                    x</t>
  </si>
  <si>
    <t xml:space="preserve">                                              POZIOM  I  STRUKTURA  WYDATKÓW  Z FUNDUSZU  PRACY                               Tabela nr 12                                                                 </t>
  </si>
  <si>
    <t>Na dzień 31.03.2011</t>
  </si>
  <si>
    <t>Na dzień 31.03.2012</t>
  </si>
  <si>
    <t>31.03.2011</t>
  </si>
  <si>
    <t>31.03.2012</t>
  </si>
  <si>
    <t>a - wg stanu na dzień 31.03.2011r.</t>
  </si>
  <si>
    <t>b - wg stanu na dzień 31.03.2012 r.</t>
  </si>
  <si>
    <t>a - wg stanu na dzień 31.03.2011</t>
  </si>
  <si>
    <t>b - wg stanu na dzień 31.03.2012</t>
  </si>
  <si>
    <t>b - wg stanu na dzień 31.03.2011</t>
  </si>
  <si>
    <t xml:space="preserve"> 31.03.2012</t>
  </si>
  <si>
    <t>2012 r.</t>
  </si>
  <si>
    <t>dnia 31.03.2012 r.</t>
  </si>
  <si>
    <t>,</t>
  </si>
  <si>
    <t xml:space="preserve"> - refundacja składek na ubezpieczenia społ. członkom  Spół. Socjalnej                                                     </t>
  </si>
  <si>
    <t xml:space="preserve"> - wkład własny - program  specjalny Działanie 6,1,3 w 2012 r.</t>
  </si>
  <si>
    <t xml:space="preserve"> - wkład wlasny Program specjalny</t>
  </si>
  <si>
    <t>w 2012 roku</t>
  </si>
  <si>
    <t xml:space="preserve">xx   - koszty kursów + stypendia szkoleniowe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</si>
</sst>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zoomScale="83" zoomScaleNormal="83" zoomScalePageLayoutView="0" workbookViewId="0" topLeftCell="A4">
      <selection activeCell="G31" sqref="G31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89" t="s">
        <v>23</v>
      </c>
      <c r="E7" s="89"/>
      <c r="F7" s="89"/>
      <c r="G7" s="89"/>
      <c r="J7" s="90" t="s">
        <v>29</v>
      </c>
      <c r="K7" s="90"/>
    </row>
    <row r="8" ht="12.75">
      <c r="F8" s="6"/>
    </row>
    <row r="9" ht="12.75">
      <c r="F9" s="6"/>
    </row>
    <row r="10" spans="1:11" ht="15">
      <c r="A10" s="91" t="s">
        <v>22</v>
      </c>
      <c r="B10" s="94" t="s">
        <v>21</v>
      </c>
      <c r="C10" s="95"/>
      <c r="D10" s="95"/>
      <c r="E10" s="95"/>
      <c r="F10" s="95"/>
      <c r="G10" s="96"/>
      <c r="H10" s="85" t="s">
        <v>32</v>
      </c>
      <c r="I10" s="86"/>
      <c r="J10" s="85" t="s">
        <v>30</v>
      </c>
      <c r="K10" s="86"/>
    </row>
    <row r="11" spans="1:11" ht="15">
      <c r="A11" s="92"/>
      <c r="B11" s="94" t="s">
        <v>159</v>
      </c>
      <c r="C11" s="95"/>
      <c r="D11" s="96"/>
      <c r="E11" s="94" t="s">
        <v>160</v>
      </c>
      <c r="F11" s="95"/>
      <c r="G11" s="96"/>
      <c r="H11" s="87"/>
      <c r="I11" s="88"/>
      <c r="J11" s="87"/>
      <c r="K11" s="88"/>
    </row>
    <row r="12" spans="1:11" ht="15">
      <c r="A12" s="93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4386</v>
      </c>
      <c r="C14" s="2">
        <v>2325</v>
      </c>
      <c r="D14" s="4">
        <f aca="true" t="shared" si="0" ref="D14:D27">ROUND((C14/B14)*100,1)</f>
        <v>53</v>
      </c>
      <c r="E14" s="2">
        <v>4015</v>
      </c>
      <c r="F14" s="2">
        <v>2111</v>
      </c>
      <c r="G14" s="2">
        <f aca="true" t="shared" si="1" ref="G14:G27">ROUND((F14/E14)*100,1)</f>
        <v>52.6</v>
      </c>
      <c r="H14" s="2">
        <f aca="true" t="shared" si="2" ref="H14:H27">ROUND((E14/B14)*100,1)</f>
        <v>91.5</v>
      </c>
      <c r="I14" s="2">
        <f aca="true" t="shared" si="3" ref="I14:I27">ROUND((F14/C14)*100,1)</f>
        <v>90.8</v>
      </c>
      <c r="J14" s="2">
        <f aca="true" t="shared" si="4" ref="J14:J27">E14-B14</f>
        <v>-371</v>
      </c>
      <c r="K14" s="2">
        <f aca="true" t="shared" si="5" ref="K14:K27">F14-C14</f>
        <v>-214</v>
      </c>
    </row>
    <row r="15" spans="1:11" ht="15">
      <c r="A15" s="3" t="s">
        <v>11</v>
      </c>
      <c r="B15" s="4">
        <v>322</v>
      </c>
      <c r="C15" s="4">
        <v>163</v>
      </c>
      <c r="D15" s="4">
        <f t="shared" si="0"/>
        <v>50.6</v>
      </c>
      <c r="E15" s="4">
        <v>305</v>
      </c>
      <c r="F15" s="4">
        <v>157</v>
      </c>
      <c r="G15" s="4">
        <f t="shared" si="1"/>
        <v>51.5</v>
      </c>
      <c r="H15" s="4">
        <f t="shared" si="2"/>
        <v>94.7</v>
      </c>
      <c r="I15" s="4">
        <f t="shared" si="3"/>
        <v>96.3</v>
      </c>
      <c r="J15" s="4">
        <f t="shared" si="4"/>
        <v>-17</v>
      </c>
      <c r="K15" s="4">
        <f t="shared" si="5"/>
        <v>-6</v>
      </c>
    </row>
    <row r="16" spans="1:11" ht="15">
      <c r="A16" s="3" t="s">
        <v>10</v>
      </c>
      <c r="B16" s="4">
        <v>241</v>
      </c>
      <c r="C16" s="4">
        <v>126</v>
      </c>
      <c r="D16" s="4">
        <f t="shared" si="0"/>
        <v>52.3</v>
      </c>
      <c r="E16" s="4">
        <v>189</v>
      </c>
      <c r="F16" s="4">
        <v>97</v>
      </c>
      <c r="G16" s="4">
        <f t="shared" si="1"/>
        <v>51.3</v>
      </c>
      <c r="H16" s="4">
        <f t="shared" si="2"/>
        <v>78.4</v>
      </c>
      <c r="I16" s="4">
        <f t="shared" si="3"/>
        <v>77</v>
      </c>
      <c r="J16" s="4">
        <f t="shared" si="4"/>
        <v>-52</v>
      </c>
      <c r="K16" s="4">
        <f t="shared" si="5"/>
        <v>-29</v>
      </c>
    </row>
    <row r="17" spans="1:11" ht="15">
      <c r="A17" s="3" t="s">
        <v>9</v>
      </c>
      <c r="B17" s="4">
        <v>157</v>
      </c>
      <c r="C17" s="4">
        <v>93</v>
      </c>
      <c r="D17" s="4">
        <f t="shared" si="0"/>
        <v>59.2</v>
      </c>
      <c r="E17" s="4">
        <v>162</v>
      </c>
      <c r="F17" s="4">
        <v>90</v>
      </c>
      <c r="G17" s="4">
        <f t="shared" si="1"/>
        <v>55.6</v>
      </c>
      <c r="H17" s="4">
        <f t="shared" si="2"/>
        <v>103.2</v>
      </c>
      <c r="I17" s="4">
        <f t="shared" si="3"/>
        <v>96.8</v>
      </c>
      <c r="J17" s="4">
        <f t="shared" si="4"/>
        <v>5</v>
      </c>
      <c r="K17" s="4">
        <f t="shared" si="5"/>
        <v>-3</v>
      </c>
    </row>
    <row r="18" spans="1:11" ht="15">
      <c r="A18" s="3" t="s">
        <v>8</v>
      </c>
      <c r="B18" s="4">
        <v>306</v>
      </c>
      <c r="C18" s="4">
        <v>165</v>
      </c>
      <c r="D18" s="4">
        <f t="shared" si="0"/>
        <v>53.9</v>
      </c>
      <c r="E18" s="4">
        <v>295</v>
      </c>
      <c r="F18" s="4">
        <v>163</v>
      </c>
      <c r="G18" s="4">
        <f t="shared" si="1"/>
        <v>55.3</v>
      </c>
      <c r="H18" s="4">
        <f t="shared" si="2"/>
        <v>96.4</v>
      </c>
      <c r="I18" s="4">
        <f t="shared" si="3"/>
        <v>98.8</v>
      </c>
      <c r="J18" s="4">
        <f t="shared" si="4"/>
        <v>-11</v>
      </c>
      <c r="K18" s="4">
        <f t="shared" si="5"/>
        <v>-2</v>
      </c>
    </row>
    <row r="19" spans="1:11" ht="15">
      <c r="A19" s="3" t="s">
        <v>7</v>
      </c>
      <c r="B19" s="4">
        <v>280</v>
      </c>
      <c r="C19" s="4">
        <v>145</v>
      </c>
      <c r="D19" s="4">
        <f t="shared" si="0"/>
        <v>51.8</v>
      </c>
      <c r="E19" s="4">
        <v>279</v>
      </c>
      <c r="F19" s="4">
        <v>142</v>
      </c>
      <c r="G19" s="4">
        <f t="shared" si="1"/>
        <v>50.9</v>
      </c>
      <c r="H19" s="4">
        <f t="shared" si="2"/>
        <v>99.6</v>
      </c>
      <c r="I19" s="4">
        <f t="shared" si="3"/>
        <v>97.9</v>
      </c>
      <c r="J19" s="4">
        <f t="shared" si="4"/>
        <v>-1</v>
      </c>
      <c r="K19" s="4">
        <f t="shared" si="5"/>
        <v>-3</v>
      </c>
    </row>
    <row r="20" spans="1:11" ht="15">
      <c r="A20" s="3" t="s">
        <v>6</v>
      </c>
      <c r="B20" s="4">
        <v>164</v>
      </c>
      <c r="C20" s="4">
        <v>89</v>
      </c>
      <c r="D20" s="4">
        <f t="shared" si="0"/>
        <v>54.3</v>
      </c>
      <c r="E20" s="4">
        <v>141</v>
      </c>
      <c r="F20" s="4">
        <v>79</v>
      </c>
      <c r="G20" s="4">
        <f t="shared" si="1"/>
        <v>56</v>
      </c>
      <c r="H20" s="4">
        <f t="shared" si="2"/>
        <v>86</v>
      </c>
      <c r="I20" s="4">
        <f t="shared" si="3"/>
        <v>88.8</v>
      </c>
      <c r="J20" s="4">
        <f t="shared" si="4"/>
        <v>-23</v>
      </c>
      <c r="K20" s="4">
        <f t="shared" si="5"/>
        <v>-10</v>
      </c>
    </row>
    <row r="21" spans="1:11" ht="15">
      <c r="A21" s="3" t="s">
        <v>5</v>
      </c>
      <c r="B21" s="4">
        <v>152</v>
      </c>
      <c r="C21" s="4">
        <v>79</v>
      </c>
      <c r="D21" s="4">
        <f t="shared" si="0"/>
        <v>52</v>
      </c>
      <c r="E21" s="4">
        <v>163</v>
      </c>
      <c r="F21" s="4">
        <v>79</v>
      </c>
      <c r="G21" s="4">
        <f t="shared" si="1"/>
        <v>48.5</v>
      </c>
      <c r="H21" s="4">
        <f t="shared" si="2"/>
        <v>107.2</v>
      </c>
      <c r="I21" s="4">
        <f t="shared" si="3"/>
        <v>100</v>
      </c>
      <c r="J21" s="4">
        <f t="shared" si="4"/>
        <v>11</v>
      </c>
      <c r="K21" s="4">
        <f t="shared" si="5"/>
        <v>0</v>
      </c>
    </row>
    <row r="22" spans="1:11" ht="15">
      <c r="A22" s="3" t="s">
        <v>4</v>
      </c>
      <c r="B22" s="4">
        <v>334</v>
      </c>
      <c r="C22" s="4">
        <v>181</v>
      </c>
      <c r="D22" s="4">
        <f t="shared" si="0"/>
        <v>54.2</v>
      </c>
      <c r="E22" s="4">
        <v>297</v>
      </c>
      <c r="F22" s="4">
        <v>145</v>
      </c>
      <c r="G22" s="4">
        <f t="shared" si="1"/>
        <v>48.8</v>
      </c>
      <c r="H22" s="4">
        <f t="shared" si="2"/>
        <v>88.9</v>
      </c>
      <c r="I22" s="4">
        <f t="shared" si="3"/>
        <v>80.1</v>
      </c>
      <c r="J22" s="4">
        <f t="shared" si="4"/>
        <v>-37</v>
      </c>
      <c r="K22" s="4">
        <f t="shared" si="5"/>
        <v>-36</v>
      </c>
    </row>
    <row r="23" spans="1:11" ht="15">
      <c r="A23" s="3" t="s">
        <v>3</v>
      </c>
      <c r="B23" s="4">
        <v>247</v>
      </c>
      <c r="C23" s="4">
        <v>127</v>
      </c>
      <c r="D23" s="4">
        <f t="shared" si="0"/>
        <v>51.4</v>
      </c>
      <c r="E23" s="4">
        <v>243</v>
      </c>
      <c r="F23" s="4">
        <v>140</v>
      </c>
      <c r="G23" s="4">
        <f t="shared" si="1"/>
        <v>57.6</v>
      </c>
      <c r="H23" s="4">
        <f t="shared" si="2"/>
        <v>98.4</v>
      </c>
      <c r="I23" s="4">
        <f t="shared" si="3"/>
        <v>110.2</v>
      </c>
      <c r="J23" s="4">
        <f t="shared" si="4"/>
        <v>-4</v>
      </c>
      <c r="K23" s="4">
        <f t="shared" si="5"/>
        <v>13</v>
      </c>
    </row>
    <row r="24" spans="1:11" ht="15">
      <c r="A24" s="3" t="s">
        <v>2</v>
      </c>
      <c r="B24" s="4">
        <v>271</v>
      </c>
      <c r="C24" s="4">
        <v>142</v>
      </c>
      <c r="D24" s="4">
        <f t="shared" si="0"/>
        <v>52.4</v>
      </c>
      <c r="E24" s="4">
        <v>269</v>
      </c>
      <c r="F24" s="4">
        <v>155</v>
      </c>
      <c r="G24" s="4">
        <f t="shared" si="1"/>
        <v>57.6</v>
      </c>
      <c r="H24" s="4">
        <f t="shared" si="2"/>
        <v>99.3</v>
      </c>
      <c r="I24" s="4">
        <f t="shared" si="3"/>
        <v>109.2</v>
      </c>
      <c r="J24" s="4">
        <f t="shared" si="4"/>
        <v>-2</v>
      </c>
      <c r="K24" s="4">
        <f t="shared" si="5"/>
        <v>13</v>
      </c>
    </row>
    <row r="25" spans="1:11" ht="15">
      <c r="A25" s="3" t="s">
        <v>25</v>
      </c>
      <c r="B25" s="4">
        <v>305</v>
      </c>
      <c r="C25" s="4">
        <v>164</v>
      </c>
      <c r="D25" s="4">
        <f t="shared" si="0"/>
        <v>53.8</v>
      </c>
      <c r="E25" s="4">
        <v>285</v>
      </c>
      <c r="F25" s="4">
        <v>142</v>
      </c>
      <c r="G25" s="4">
        <f t="shared" si="1"/>
        <v>49.8</v>
      </c>
      <c r="H25" s="4">
        <f t="shared" si="2"/>
        <v>93.4</v>
      </c>
      <c r="I25" s="4">
        <f t="shared" si="3"/>
        <v>86.6</v>
      </c>
      <c r="J25" s="4">
        <f t="shared" si="4"/>
        <v>-20</v>
      </c>
      <c r="K25" s="4">
        <f t="shared" si="5"/>
        <v>-22</v>
      </c>
    </row>
    <row r="26" spans="1:11" ht="15.75">
      <c r="A26" s="1" t="s">
        <v>1</v>
      </c>
      <c r="B26" s="2">
        <f>SUM(B15:B25)</f>
        <v>2779</v>
      </c>
      <c r="C26" s="2">
        <f>SUM(C15:C25)</f>
        <v>1474</v>
      </c>
      <c r="D26" s="2">
        <f t="shared" si="0"/>
        <v>53</v>
      </c>
      <c r="E26" s="2">
        <f>SUM(E15:E25)</f>
        <v>2628</v>
      </c>
      <c r="F26" s="2">
        <f>SUM(F15:F25)</f>
        <v>1389</v>
      </c>
      <c r="G26" s="2">
        <f t="shared" si="1"/>
        <v>52.9</v>
      </c>
      <c r="H26" s="2">
        <f t="shared" si="2"/>
        <v>94.6</v>
      </c>
      <c r="I26" s="2">
        <f t="shared" si="3"/>
        <v>94.2</v>
      </c>
      <c r="J26" s="2">
        <f t="shared" si="4"/>
        <v>-151</v>
      </c>
      <c r="K26" s="2">
        <f t="shared" si="5"/>
        <v>-85</v>
      </c>
    </row>
    <row r="27" spans="1:11" ht="15.75">
      <c r="A27" s="1" t="s">
        <v>0</v>
      </c>
      <c r="B27" s="2">
        <f>SUM(B26,B14)</f>
        <v>7165</v>
      </c>
      <c r="C27" s="2">
        <f>SUM(C26,C14)</f>
        <v>3799</v>
      </c>
      <c r="D27" s="2">
        <f t="shared" si="0"/>
        <v>53</v>
      </c>
      <c r="E27" s="2">
        <f>SUM(E26,E14)</f>
        <v>6643</v>
      </c>
      <c r="F27" s="2">
        <f>SUM(F26,F14)</f>
        <v>3500</v>
      </c>
      <c r="G27" s="2">
        <f t="shared" si="1"/>
        <v>52.7</v>
      </c>
      <c r="H27" s="2">
        <f t="shared" si="2"/>
        <v>92.7</v>
      </c>
      <c r="I27" s="2">
        <f t="shared" si="3"/>
        <v>92.1</v>
      </c>
      <c r="J27" s="2">
        <f t="shared" si="4"/>
        <v>-522</v>
      </c>
      <c r="K27" s="2">
        <f t="shared" si="5"/>
        <v>-299</v>
      </c>
    </row>
  </sheetData>
  <sheetProtection/>
  <mergeCells count="8">
    <mergeCell ref="J10:K11"/>
    <mergeCell ref="D7:G7"/>
    <mergeCell ref="J7:K7"/>
    <mergeCell ref="A10:A12"/>
    <mergeCell ref="H10:I11"/>
    <mergeCell ref="B10:G10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="76" zoomScaleNormal="76" zoomScalePageLayoutView="0" workbookViewId="0" topLeftCell="A1">
      <selection activeCell="M37" sqref="M37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21" t="s">
        <v>110</v>
      </c>
      <c r="M1" s="121"/>
      <c r="N1" s="121"/>
    </row>
    <row r="2" spans="1:11" ht="12.75">
      <c r="A2" t="s">
        <v>165</v>
      </c>
      <c r="K2" t="s">
        <v>48</v>
      </c>
    </row>
    <row r="3" spans="1:11" ht="12.75">
      <c r="A3" t="s">
        <v>167</v>
      </c>
      <c r="B3" t="s">
        <v>168</v>
      </c>
      <c r="K3" t="s">
        <v>49</v>
      </c>
    </row>
    <row r="4" spans="1:14" ht="12.75">
      <c r="A4" s="115" t="s">
        <v>22</v>
      </c>
      <c r="B4" s="120" t="s">
        <v>111</v>
      </c>
      <c r="C4" s="118"/>
      <c r="D4" s="117" t="s">
        <v>112</v>
      </c>
      <c r="E4" s="118"/>
      <c r="F4" s="122" t="s">
        <v>113</v>
      </c>
      <c r="G4" s="118"/>
      <c r="H4" s="122" t="s">
        <v>114</v>
      </c>
      <c r="I4" s="118"/>
      <c r="J4" s="122" t="s">
        <v>115</v>
      </c>
      <c r="K4" s="118"/>
      <c r="L4" s="117" t="s">
        <v>116</v>
      </c>
      <c r="M4" s="118"/>
      <c r="N4" s="36"/>
    </row>
    <row r="5" spans="1:14" ht="12.75">
      <c r="A5" s="116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7"/>
    </row>
    <row r="6" spans="1:14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37"/>
    </row>
    <row r="7" spans="1:14" ht="12.75">
      <c r="A7" s="20" t="s">
        <v>82</v>
      </c>
      <c r="B7" s="21">
        <v>444</v>
      </c>
      <c r="C7" s="21">
        <v>239</v>
      </c>
      <c r="D7" s="21">
        <v>998</v>
      </c>
      <c r="E7" s="21">
        <v>466</v>
      </c>
      <c r="F7" s="21">
        <v>1050</v>
      </c>
      <c r="G7" s="21">
        <v>530</v>
      </c>
      <c r="H7" s="21">
        <v>896</v>
      </c>
      <c r="I7" s="21">
        <v>500</v>
      </c>
      <c r="J7" s="21">
        <v>718</v>
      </c>
      <c r="K7" s="21">
        <v>420</v>
      </c>
      <c r="L7" s="22">
        <v>280</v>
      </c>
      <c r="M7" s="21">
        <v>170</v>
      </c>
      <c r="N7" s="38"/>
    </row>
    <row r="8" spans="1:14" ht="12.75">
      <c r="A8" s="23" t="s">
        <v>108</v>
      </c>
      <c r="B8" s="21">
        <v>434</v>
      </c>
      <c r="C8" s="21">
        <v>176</v>
      </c>
      <c r="D8" s="21">
        <v>959</v>
      </c>
      <c r="E8" s="21">
        <v>451</v>
      </c>
      <c r="F8" s="21">
        <v>837</v>
      </c>
      <c r="G8" s="21">
        <v>414</v>
      </c>
      <c r="H8" s="21">
        <v>722</v>
      </c>
      <c r="I8" s="21">
        <v>409</v>
      </c>
      <c r="J8" s="21">
        <v>671</v>
      </c>
      <c r="K8" s="21">
        <v>408</v>
      </c>
      <c r="L8" s="22">
        <v>392</v>
      </c>
      <c r="M8" s="21">
        <v>253</v>
      </c>
      <c r="N8" s="38"/>
    </row>
    <row r="9" spans="1:14" ht="12.75">
      <c r="A9" s="24" t="s">
        <v>84</v>
      </c>
      <c r="B9" s="25">
        <v>30</v>
      </c>
      <c r="C9" s="25">
        <v>18</v>
      </c>
      <c r="D9" s="25">
        <v>92</v>
      </c>
      <c r="E9" s="25">
        <v>39</v>
      </c>
      <c r="F9" s="25">
        <v>84</v>
      </c>
      <c r="G9" s="25">
        <v>44</v>
      </c>
      <c r="H9" s="25">
        <v>69</v>
      </c>
      <c r="I9" s="25">
        <v>36</v>
      </c>
      <c r="J9" s="25">
        <v>29</v>
      </c>
      <c r="K9" s="25">
        <v>14</v>
      </c>
      <c r="L9" s="26">
        <v>18</v>
      </c>
      <c r="M9" s="25">
        <v>12</v>
      </c>
      <c r="N9" s="36"/>
    </row>
    <row r="10" spans="1:14" ht="12.75">
      <c r="A10" s="27" t="s">
        <v>85</v>
      </c>
      <c r="B10" s="25">
        <v>24</v>
      </c>
      <c r="C10" s="25">
        <v>9</v>
      </c>
      <c r="D10" s="25">
        <v>68</v>
      </c>
      <c r="E10" s="25">
        <v>29</v>
      </c>
      <c r="F10" s="25">
        <v>89</v>
      </c>
      <c r="G10" s="25">
        <v>49</v>
      </c>
      <c r="H10" s="25">
        <v>56</v>
      </c>
      <c r="I10" s="25">
        <v>27</v>
      </c>
      <c r="J10" s="25">
        <v>48</v>
      </c>
      <c r="K10" s="25">
        <v>31</v>
      </c>
      <c r="L10" s="26">
        <v>20</v>
      </c>
      <c r="M10" s="25">
        <v>12</v>
      </c>
      <c r="N10" s="36"/>
    </row>
    <row r="11" spans="1:14" ht="12.75">
      <c r="A11" s="24" t="s">
        <v>86</v>
      </c>
      <c r="B11" s="25">
        <v>17</v>
      </c>
      <c r="C11" s="25">
        <v>9</v>
      </c>
      <c r="D11" s="25">
        <v>65</v>
      </c>
      <c r="E11" s="25">
        <v>29</v>
      </c>
      <c r="F11" s="25">
        <v>74</v>
      </c>
      <c r="G11" s="25">
        <v>39</v>
      </c>
      <c r="H11" s="25">
        <v>34</v>
      </c>
      <c r="I11" s="25">
        <v>15</v>
      </c>
      <c r="J11" s="25">
        <v>39</v>
      </c>
      <c r="K11" s="25">
        <v>23</v>
      </c>
      <c r="L11" s="26">
        <v>12</v>
      </c>
      <c r="M11" s="25">
        <v>11</v>
      </c>
      <c r="N11" s="36"/>
    </row>
    <row r="12" spans="1:14" ht="12.75">
      <c r="A12" s="27" t="s">
        <v>85</v>
      </c>
      <c r="B12" s="25">
        <v>22</v>
      </c>
      <c r="C12" s="25">
        <v>11</v>
      </c>
      <c r="D12" s="25">
        <v>34</v>
      </c>
      <c r="E12" s="25">
        <v>20</v>
      </c>
      <c r="F12" s="25">
        <v>48</v>
      </c>
      <c r="G12" s="25">
        <v>14</v>
      </c>
      <c r="H12" s="25">
        <v>30</v>
      </c>
      <c r="I12" s="25">
        <v>18</v>
      </c>
      <c r="J12" s="25">
        <v>38</v>
      </c>
      <c r="K12" s="25">
        <v>19</v>
      </c>
      <c r="L12" s="26">
        <v>17</v>
      </c>
      <c r="M12" s="25">
        <v>15</v>
      </c>
      <c r="N12" s="36"/>
    </row>
    <row r="13" spans="1:14" ht="12.75">
      <c r="A13" s="24" t="s">
        <v>87</v>
      </c>
      <c r="B13" s="25">
        <v>14</v>
      </c>
      <c r="C13" s="25">
        <v>9</v>
      </c>
      <c r="D13" s="25">
        <v>34</v>
      </c>
      <c r="E13" s="25">
        <v>19</v>
      </c>
      <c r="F13" s="25">
        <v>46</v>
      </c>
      <c r="G13" s="25">
        <v>27</v>
      </c>
      <c r="H13" s="25">
        <v>30</v>
      </c>
      <c r="I13" s="25">
        <v>20</v>
      </c>
      <c r="J13" s="25">
        <v>20</v>
      </c>
      <c r="K13" s="25">
        <v>6</v>
      </c>
      <c r="L13" s="26">
        <v>13</v>
      </c>
      <c r="M13" s="25">
        <v>12</v>
      </c>
      <c r="N13" s="36"/>
    </row>
    <row r="14" spans="1:14" ht="12.75">
      <c r="A14" s="27" t="s">
        <v>85</v>
      </c>
      <c r="B14" s="25">
        <v>15</v>
      </c>
      <c r="C14" s="25">
        <v>7</v>
      </c>
      <c r="D14" s="25">
        <v>28</v>
      </c>
      <c r="E14" s="25">
        <v>13</v>
      </c>
      <c r="F14" s="25">
        <v>43</v>
      </c>
      <c r="G14" s="25">
        <v>25</v>
      </c>
      <c r="H14" s="25">
        <v>33</v>
      </c>
      <c r="I14" s="25">
        <v>17</v>
      </c>
      <c r="J14" s="25">
        <v>28</v>
      </c>
      <c r="K14" s="25">
        <v>18</v>
      </c>
      <c r="L14" s="26">
        <v>15</v>
      </c>
      <c r="M14" s="25">
        <v>10</v>
      </c>
      <c r="N14" s="36"/>
    </row>
    <row r="15" spans="1:14" ht="12.75">
      <c r="A15" s="24" t="s">
        <v>88</v>
      </c>
      <c r="B15" s="25">
        <v>22</v>
      </c>
      <c r="C15" s="25">
        <v>10</v>
      </c>
      <c r="D15" s="25">
        <v>68</v>
      </c>
      <c r="E15" s="25">
        <v>42</v>
      </c>
      <c r="F15" s="25">
        <v>101</v>
      </c>
      <c r="G15" s="25">
        <v>45</v>
      </c>
      <c r="H15" s="25">
        <v>61</v>
      </c>
      <c r="I15" s="25">
        <v>33</v>
      </c>
      <c r="J15" s="25">
        <v>42</v>
      </c>
      <c r="K15" s="25">
        <v>25</v>
      </c>
      <c r="L15" s="26">
        <v>12</v>
      </c>
      <c r="M15" s="25">
        <v>10</v>
      </c>
      <c r="N15" s="36"/>
    </row>
    <row r="16" spans="1:14" ht="12.75">
      <c r="A16" s="27" t="s">
        <v>85</v>
      </c>
      <c r="B16" s="25">
        <v>17</v>
      </c>
      <c r="C16" s="25">
        <v>8</v>
      </c>
      <c r="D16" s="25">
        <v>53</v>
      </c>
      <c r="E16" s="25">
        <v>28</v>
      </c>
      <c r="F16" s="25">
        <v>62</v>
      </c>
      <c r="G16" s="25">
        <v>34</v>
      </c>
      <c r="H16" s="25">
        <v>68</v>
      </c>
      <c r="I16" s="25">
        <v>37</v>
      </c>
      <c r="J16" s="25">
        <v>70</v>
      </c>
      <c r="K16" s="25">
        <v>40</v>
      </c>
      <c r="L16" s="26">
        <v>25</v>
      </c>
      <c r="M16" s="25">
        <v>16</v>
      </c>
      <c r="N16" s="36"/>
    </row>
    <row r="17" spans="1:14" ht="12.75">
      <c r="A17" s="24" t="s">
        <v>89</v>
      </c>
      <c r="B17" s="25">
        <v>25</v>
      </c>
      <c r="C17" s="25">
        <v>9</v>
      </c>
      <c r="D17" s="25">
        <v>71</v>
      </c>
      <c r="E17" s="25">
        <v>30</v>
      </c>
      <c r="F17" s="25">
        <v>73</v>
      </c>
      <c r="G17" s="25">
        <v>36</v>
      </c>
      <c r="H17" s="25">
        <v>60</v>
      </c>
      <c r="I17" s="25">
        <v>37</v>
      </c>
      <c r="J17" s="25">
        <v>34</v>
      </c>
      <c r="K17" s="25">
        <v>21</v>
      </c>
      <c r="L17" s="26">
        <v>17</v>
      </c>
      <c r="M17" s="25">
        <v>12</v>
      </c>
      <c r="N17" s="36"/>
    </row>
    <row r="18" spans="1:14" ht="12.75">
      <c r="A18" s="27" t="s">
        <v>85</v>
      </c>
      <c r="B18" s="25">
        <v>21</v>
      </c>
      <c r="C18" s="25">
        <v>6</v>
      </c>
      <c r="D18" s="25">
        <v>60</v>
      </c>
      <c r="E18" s="25">
        <v>20</v>
      </c>
      <c r="F18" s="25">
        <v>66</v>
      </c>
      <c r="G18" s="25">
        <v>32</v>
      </c>
      <c r="H18" s="25">
        <v>53</v>
      </c>
      <c r="I18" s="25">
        <v>33</v>
      </c>
      <c r="J18" s="25">
        <v>56</v>
      </c>
      <c r="K18" s="25">
        <v>33</v>
      </c>
      <c r="L18" s="26">
        <v>23</v>
      </c>
      <c r="M18" s="25">
        <v>18</v>
      </c>
      <c r="N18" s="36"/>
    </row>
    <row r="19" spans="1:14" ht="12.75">
      <c r="A19" s="24" t="s">
        <v>90</v>
      </c>
      <c r="B19" s="25">
        <v>12</v>
      </c>
      <c r="C19" s="25">
        <v>3</v>
      </c>
      <c r="D19" s="25">
        <v>43</v>
      </c>
      <c r="E19" s="25">
        <v>24</v>
      </c>
      <c r="F19" s="25">
        <v>64</v>
      </c>
      <c r="G19" s="25">
        <v>34</v>
      </c>
      <c r="H19" s="25">
        <v>27</v>
      </c>
      <c r="I19" s="25">
        <v>13</v>
      </c>
      <c r="J19" s="25">
        <v>18</v>
      </c>
      <c r="K19" s="25">
        <v>15</v>
      </c>
      <c r="L19" s="26">
        <v>0</v>
      </c>
      <c r="M19" s="25">
        <v>0</v>
      </c>
      <c r="N19" s="36"/>
    </row>
    <row r="20" spans="1:14" ht="12.75">
      <c r="A20" s="27" t="s">
        <v>85</v>
      </c>
      <c r="B20" s="25">
        <v>14</v>
      </c>
      <c r="C20" s="25">
        <v>7</v>
      </c>
      <c r="D20" s="25">
        <v>25</v>
      </c>
      <c r="E20" s="25">
        <v>12</v>
      </c>
      <c r="F20" s="25">
        <v>42</v>
      </c>
      <c r="G20" s="25">
        <v>24</v>
      </c>
      <c r="H20" s="25">
        <v>37</v>
      </c>
      <c r="I20" s="25">
        <v>19</v>
      </c>
      <c r="J20" s="25">
        <v>18</v>
      </c>
      <c r="K20" s="25">
        <v>13</v>
      </c>
      <c r="L20" s="26">
        <v>5</v>
      </c>
      <c r="M20" s="25">
        <v>4</v>
      </c>
      <c r="N20" s="36"/>
    </row>
    <row r="21" spans="1:14" ht="12.75">
      <c r="A21" s="24" t="s">
        <v>91</v>
      </c>
      <c r="B21" s="25">
        <v>9</v>
      </c>
      <c r="C21" s="25">
        <v>6</v>
      </c>
      <c r="D21" s="25">
        <v>44</v>
      </c>
      <c r="E21" s="25">
        <v>19</v>
      </c>
      <c r="F21" s="25">
        <v>49</v>
      </c>
      <c r="G21" s="25">
        <v>21</v>
      </c>
      <c r="H21" s="25">
        <v>23</v>
      </c>
      <c r="I21" s="25">
        <v>18</v>
      </c>
      <c r="J21" s="25">
        <v>20</v>
      </c>
      <c r="K21" s="25">
        <v>12</v>
      </c>
      <c r="L21" s="26">
        <v>7</v>
      </c>
      <c r="M21" s="25">
        <v>3</v>
      </c>
      <c r="N21" s="36"/>
    </row>
    <row r="22" spans="1:14" ht="12.75">
      <c r="A22" s="27" t="s">
        <v>85</v>
      </c>
      <c r="B22" s="25">
        <v>21</v>
      </c>
      <c r="C22" s="25">
        <v>11</v>
      </c>
      <c r="D22" s="25">
        <v>41</v>
      </c>
      <c r="E22" s="25">
        <v>19</v>
      </c>
      <c r="F22" s="25">
        <v>33</v>
      </c>
      <c r="G22" s="25">
        <v>12</v>
      </c>
      <c r="H22" s="25">
        <v>34</v>
      </c>
      <c r="I22" s="25">
        <v>14</v>
      </c>
      <c r="J22" s="25">
        <v>23</v>
      </c>
      <c r="K22" s="25">
        <v>15</v>
      </c>
      <c r="L22" s="26">
        <v>11</v>
      </c>
      <c r="M22" s="25">
        <v>8</v>
      </c>
      <c r="N22" s="36"/>
    </row>
    <row r="23" spans="1:14" ht="12.75">
      <c r="A23" s="24" t="s">
        <v>92</v>
      </c>
      <c r="B23" s="25">
        <v>27</v>
      </c>
      <c r="C23" s="25">
        <v>7</v>
      </c>
      <c r="D23" s="25">
        <v>80</v>
      </c>
      <c r="E23" s="25">
        <v>33</v>
      </c>
      <c r="F23" s="25">
        <v>117</v>
      </c>
      <c r="G23" s="25">
        <v>71</v>
      </c>
      <c r="H23" s="25">
        <v>59</v>
      </c>
      <c r="I23" s="25">
        <v>35</v>
      </c>
      <c r="J23" s="25">
        <v>39</v>
      </c>
      <c r="K23" s="25">
        <v>26</v>
      </c>
      <c r="L23" s="26">
        <v>12</v>
      </c>
      <c r="M23" s="25">
        <v>9</v>
      </c>
      <c r="N23" s="36"/>
    </row>
    <row r="24" spans="1:14" ht="12.75">
      <c r="A24" s="27" t="s">
        <v>85</v>
      </c>
      <c r="B24" s="25">
        <v>26</v>
      </c>
      <c r="C24" s="25">
        <v>11</v>
      </c>
      <c r="D24" s="25">
        <v>64</v>
      </c>
      <c r="E24" s="25">
        <v>23</v>
      </c>
      <c r="F24" s="25">
        <v>65</v>
      </c>
      <c r="G24" s="25">
        <v>25</v>
      </c>
      <c r="H24" s="25">
        <v>58</v>
      </c>
      <c r="I24" s="25">
        <v>35</v>
      </c>
      <c r="J24" s="25">
        <v>63</v>
      </c>
      <c r="K24" s="25">
        <v>39</v>
      </c>
      <c r="L24" s="26">
        <v>21</v>
      </c>
      <c r="M24" s="25">
        <v>12</v>
      </c>
      <c r="N24" s="36"/>
    </row>
    <row r="25" spans="1:14" ht="12.75">
      <c r="A25" s="24" t="s">
        <v>93</v>
      </c>
      <c r="B25" s="25">
        <v>21</v>
      </c>
      <c r="C25" s="25">
        <v>6</v>
      </c>
      <c r="D25" s="25">
        <v>60</v>
      </c>
      <c r="E25" s="25">
        <v>26</v>
      </c>
      <c r="F25" s="25">
        <v>66</v>
      </c>
      <c r="G25" s="25">
        <v>35</v>
      </c>
      <c r="H25" s="25">
        <v>47</v>
      </c>
      <c r="I25" s="25">
        <v>27</v>
      </c>
      <c r="J25" s="25">
        <v>44</v>
      </c>
      <c r="K25" s="25">
        <v>26</v>
      </c>
      <c r="L25" s="26">
        <v>9</v>
      </c>
      <c r="M25" s="25">
        <v>7</v>
      </c>
      <c r="N25" s="36"/>
    </row>
    <row r="26" spans="1:14" ht="12.75">
      <c r="A26" s="27" t="s">
        <v>85</v>
      </c>
      <c r="B26" s="25">
        <v>23</v>
      </c>
      <c r="C26" s="25">
        <v>12</v>
      </c>
      <c r="D26" s="25">
        <v>56</v>
      </c>
      <c r="E26" s="25">
        <v>32</v>
      </c>
      <c r="F26" s="25">
        <v>48</v>
      </c>
      <c r="G26" s="25">
        <v>20</v>
      </c>
      <c r="H26" s="25">
        <v>48</v>
      </c>
      <c r="I26" s="25">
        <v>30</v>
      </c>
      <c r="J26" s="25">
        <v>47</v>
      </c>
      <c r="K26" s="25">
        <v>31</v>
      </c>
      <c r="L26" s="26">
        <v>21</v>
      </c>
      <c r="M26" s="25">
        <v>15</v>
      </c>
      <c r="N26" s="36"/>
    </row>
    <row r="27" spans="1:14" ht="12.75">
      <c r="A27" s="24" t="s">
        <v>94</v>
      </c>
      <c r="B27" s="25">
        <v>12</v>
      </c>
      <c r="C27" s="25">
        <v>9</v>
      </c>
      <c r="D27" s="25">
        <v>52</v>
      </c>
      <c r="E27" s="25">
        <v>22</v>
      </c>
      <c r="F27" s="25">
        <v>95</v>
      </c>
      <c r="G27" s="25">
        <v>41</v>
      </c>
      <c r="H27" s="25">
        <v>41</v>
      </c>
      <c r="I27" s="25">
        <v>20</v>
      </c>
      <c r="J27" s="25">
        <v>42</v>
      </c>
      <c r="K27" s="25">
        <v>29</v>
      </c>
      <c r="L27" s="26">
        <v>29</v>
      </c>
      <c r="M27" s="25">
        <v>21</v>
      </c>
      <c r="N27" s="36"/>
    </row>
    <row r="28" spans="1:14" ht="12.75">
      <c r="A28" s="27" t="s">
        <v>85</v>
      </c>
      <c r="B28" s="25">
        <v>20</v>
      </c>
      <c r="C28" s="25">
        <v>12</v>
      </c>
      <c r="D28" s="25">
        <v>45</v>
      </c>
      <c r="E28" s="25">
        <v>21</v>
      </c>
      <c r="F28" s="25">
        <v>71</v>
      </c>
      <c r="G28" s="25">
        <v>40</v>
      </c>
      <c r="H28" s="25">
        <v>45</v>
      </c>
      <c r="I28" s="25">
        <v>28</v>
      </c>
      <c r="J28" s="25">
        <v>54</v>
      </c>
      <c r="K28" s="25">
        <v>29</v>
      </c>
      <c r="L28" s="26">
        <v>34</v>
      </c>
      <c r="M28" s="25">
        <v>25</v>
      </c>
      <c r="N28" s="36"/>
    </row>
    <row r="29" spans="1:14" ht="12.75">
      <c r="A29" s="24" t="s">
        <v>95</v>
      </c>
      <c r="B29" s="25">
        <v>22</v>
      </c>
      <c r="C29" s="25">
        <v>11</v>
      </c>
      <c r="D29" s="25">
        <v>82</v>
      </c>
      <c r="E29" s="25">
        <v>40</v>
      </c>
      <c r="F29" s="25">
        <v>88</v>
      </c>
      <c r="G29" s="25">
        <v>47</v>
      </c>
      <c r="H29" s="25">
        <v>60</v>
      </c>
      <c r="I29" s="25">
        <v>33</v>
      </c>
      <c r="J29" s="25">
        <v>40</v>
      </c>
      <c r="K29" s="25">
        <v>24</v>
      </c>
      <c r="L29" s="26">
        <v>13</v>
      </c>
      <c r="M29" s="25">
        <v>9</v>
      </c>
      <c r="N29" s="36"/>
    </row>
    <row r="30" spans="1:14" ht="12.75">
      <c r="A30" s="27" t="s">
        <v>85</v>
      </c>
      <c r="B30" s="25">
        <v>29</v>
      </c>
      <c r="C30" s="25">
        <v>6</v>
      </c>
      <c r="D30" s="25">
        <v>73</v>
      </c>
      <c r="E30" s="25">
        <v>33</v>
      </c>
      <c r="F30" s="25">
        <v>52</v>
      </c>
      <c r="G30" s="25">
        <v>26</v>
      </c>
      <c r="H30" s="25">
        <v>49</v>
      </c>
      <c r="I30" s="25">
        <v>28</v>
      </c>
      <c r="J30" s="25">
        <v>59</v>
      </c>
      <c r="K30" s="25">
        <v>32</v>
      </c>
      <c r="L30" s="26">
        <v>23</v>
      </c>
      <c r="M30" s="25">
        <v>17</v>
      </c>
      <c r="N30" s="36"/>
    </row>
    <row r="31" spans="1:14" ht="12.75">
      <c r="A31" s="20" t="s">
        <v>96</v>
      </c>
      <c r="B31" s="28">
        <f aca="true" t="shared" si="0" ref="B31:M32">SUM(B29,B27,B25,B23,B21,B19,B17,B15,B13,B11,B9)</f>
        <v>211</v>
      </c>
      <c r="C31" s="28">
        <f t="shared" si="0"/>
        <v>97</v>
      </c>
      <c r="D31" s="28">
        <f t="shared" si="0"/>
        <v>691</v>
      </c>
      <c r="E31" s="28">
        <f t="shared" si="0"/>
        <v>323</v>
      </c>
      <c r="F31" s="28">
        <f t="shared" si="0"/>
        <v>857</v>
      </c>
      <c r="G31" s="28">
        <f t="shared" si="0"/>
        <v>440</v>
      </c>
      <c r="H31" s="28">
        <f t="shared" si="0"/>
        <v>511</v>
      </c>
      <c r="I31" s="28">
        <f t="shared" si="0"/>
        <v>287</v>
      </c>
      <c r="J31" s="28">
        <f t="shared" si="0"/>
        <v>367</v>
      </c>
      <c r="K31" s="28">
        <f t="shared" si="0"/>
        <v>221</v>
      </c>
      <c r="L31" s="29">
        <f t="shared" si="0"/>
        <v>142</v>
      </c>
      <c r="M31" s="28">
        <f t="shared" si="0"/>
        <v>106</v>
      </c>
      <c r="N31" s="38"/>
    </row>
    <row r="32" spans="1:14" ht="12.75">
      <c r="A32" s="23" t="s">
        <v>85</v>
      </c>
      <c r="B32" s="21">
        <v>232</v>
      </c>
      <c r="C32" s="21">
        <f t="shared" si="0"/>
        <v>100</v>
      </c>
      <c r="D32" s="21">
        <f t="shared" si="0"/>
        <v>547</v>
      </c>
      <c r="E32" s="21">
        <f t="shared" si="0"/>
        <v>250</v>
      </c>
      <c r="F32" s="21">
        <f t="shared" si="0"/>
        <v>619</v>
      </c>
      <c r="G32" s="21">
        <f t="shared" si="0"/>
        <v>301</v>
      </c>
      <c r="H32" s="21">
        <f t="shared" si="0"/>
        <v>511</v>
      </c>
      <c r="I32" s="21">
        <f t="shared" si="0"/>
        <v>286</v>
      </c>
      <c r="J32" s="21">
        <f t="shared" si="0"/>
        <v>504</v>
      </c>
      <c r="K32" s="21">
        <f t="shared" si="0"/>
        <v>300</v>
      </c>
      <c r="L32" s="22">
        <f t="shared" si="0"/>
        <v>215</v>
      </c>
      <c r="M32" s="21">
        <v>152</v>
      </c>
      <c r="N32" s="38"/>
    </row>
    <row r="33" spans="1:14" ht="12.75">
      <c r="A33" s="20" t="s">
        <v>97</v>
      </c>
      <c r="B33" s="28">
        <f aca="true" t="shared" si="1" ref="B33:M34">SUM(B31,B7)</f>
        <v>655</v>
      </c>
      <c r="C33" s="28">
        <f t="shared" si="1"/>
        <v>336</v>
      </c>
      <c r="D33" s="28">
        <f t="shared" si="1"/>
        <v>1689</v>
      </c>
      <c r="E33" s="28">
        <f t="shared" si="1"/>
        <v>789</v>
      </c>
      <c r="F33" s="28">
        <f t="shared" si="1"/>
        <v>1907</v>
      </c>
      <c r="G33" s="28">
        <f t="shared" si="1"/>
        <v>970</v>
      </c>
      <c r="H33" s="28">
        <f t="shared" si="1"/>
        <v>1407</v>
      </c>
      <c r="I33" s="28">
        <f t="shared" si="1"/>
        <v>787</v>
      </c>
      <c r="J33" s="28">
        <f t="shared" si="1"/>
        <v>1085</v>
      </c>
      <c r="K33" s="28">
        <f t="shared" si="1"/>
        <v>641</v>
      </c>
      <c r="L33" s="29">
        <f t="shared" si="1"/>
        <v>422</v>
      </c>
      <c r="M33" s="28">
        <f t="shared" si="1"/>
        <v>276</v>
      </c>
      <c r="N33" s="38"/>
    </row>
    <row r="34" spans="1:14" ht="12.75">
      <c r="A34" s="23" t="s">
        <v>98</v>
      </c>
      <c r="B34" s="21">
        <f t="shared" si="1"/>
        <v>666</v>
      </c>
      <c r="C34" s="21">
        <f t="shared" si="1"/>
        <v>276</v>
      </c>
      <c r="D34" s="21">
        <f t="shared" si="1"/>
        <v>1506</v>
      </c>
      <c r="E34" s="21">
        <f t="shared" si="1"/>
        <v>701</v>
      </c>
      <c r="F34" s="21">
        <f t="shared" si="1"/>
        <v>1456</v>
      </c>
      <c r="G34" s="21">
        <f t="shared" si="1"/>
        <v>715</v>
      </c>
      <c r="H34" s="21">
        <f t="shared" si="1"/>
        <v>1233</v>
      </c>
      <c r="I34" s="21">
        <f t="shared" si="1"/>
        <v>695</v>
      </c>
      <c r="J34" s="21">
        <f t="shared" si="1"/>
        <v>1175</v>
      </c>
      <c r="K34" s="21">
        <f t="shared" si="1"/>
        <v>708</v>
      </c>
      <c r="L34" s="22">
        <f t="shared" si="1"/>
        <v>607</v>
      </c>
      <c r="M34" s="21">
        <f t="shared" si="1"/>
        <v>405</v>
      </c>
      <c r="N34" s="38"/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="74" zoomScaleNormal="74" zoomScalePageLayoutView="0" workbookViewId="0" topLeftCell="A1">
      <selection activeCell="H26" sqref="H26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9"/>
      <c r="C1" s="39"/>
      <c r="D1" s="39"/>
      <c r="E1" s="39"/>
      <c r="F1" s="7" t="s">
        <v>118</v>
      </c>
    </row>
    <row r="2" spans="1:6" ht="12.75">
      <c r="A2" s="39"/>
      <c r="B2" s="39"/>
      <c r="C2" s="39"/>
      <c r="D2" s="39"/>
      <c r="E2" s="39"/>
      <c r="F2" s="39"/>
    </row>
    <row r="3" spans="1:6" ht="12.75">
      <c r="A3" s="39"/>
      <c r="C3" s="39"/>
      <c r="D3" s="39"/>
      <c r="E3" s="39"/>
      <c r="F3" s="39" t="s">
        <v>119</v>
      </c>
    </row>
    <row r="4" spans="1:6" ht="12.75">
      <c r="A4" s="40"/>
      <c r="B4" s="41"/>
      <c r="C4" s="42" t="s">
        <v>120</v>
      </c>
      <c r="D4" s="43"/>
      <c r="E4" s="44" t="s">
        <v>121</v>
      </c>
      <c r="F4" s="41"/>
    </row>
    <row r="5" spans="1:6" ht="12.75">
      <c r="A5" s="45"/>
      <c r="B5" s="46" t="s">
        <v>122</v>
      </c>
      <c r="C5" s="47" t="s">
        <v>170</v>
      </c>
      <c r="D5" s="48"/>
      <c r="E5" s="49" t="s">
        <v>123</v>
      </c>
      <c r="F5" s="50"/>
    </row>
    <row r="6" spans="1:6" ht="12.75">
      <c r="A6" s="45" t="s">
        <v>124</v>
      </c>
      <c r="B6" s="51" t="s">
        <v>125</v>
      </c>
      <c r="C6" s="47"/>
      <c r="D6" s="52" t="s">
        <v>126</v>
      </c>
      <c r="E6" s="40"/>
      <c r="F6" s="47" t="s">
        <v>127</v>
      </c>
    </row>
    <row r="7" spans="1:6" ht="12.75">
      <c r="A7" s="45"/>
      <c r="B7" s="47" t="s">
        <v>169</v>
      </c>
      <c r="C7" s="47" t="s">
        <v>128</v>
      </c>
      <c r="D7" s="47" t="s">
        <v>129</v>
      </c>
      <c r="E7" s="45" t="s">
        <v>19</v>
      </c>
      <c r="F7" s="47" t="s">
        <v>130</v>
      </c>
    </row>
    <row r="8" spans="1:6" ht="12.75">
      <c r="A8" s="53"/>
      <c r="B8" s="54"/>
      <c r="C8" s="54"/>
      <c r="D8" s="55"/>
      <c r="E8" s="53"/>
      <c r="F8" s="47" t="s">
        <v>175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6" ht="12.75">
      <c r="A10" s="56" t="s">
        <v>131</v>
      </c>
      <c r="B10" s="57">
        <v>3668.7</v>
      </c>
      <c r="C10" s="57">
        <v>221.8</v>
      </c>
      <c r="D10" s="9">
        <f aca="true" t="shared" si="0" ref="D10:D22">ROUND((C10/B10)*100,1)</f>
        <v>6</v>
      </c>
      <c r="E10" s="57">
        <f>SUM(E12:E29)</f>
        <v>404</v>
      </c>
      <c r="F10" s="57">
        <f>SUM(F12:F29)</f>
        <v>328</v>
      </c>
    </row>
    <row r="11" spans="1:6" ht="12.75">
      <c r="A11" s="58" t="s">
        <v>132</v>
      </c>
      <c r="B11" s="9"/>
      <c r="C11" s="9"/>
      <c r="D11" s="9"/>
      <c r="E11" s="9"/>
      <c r="F11" s="9"/>
    </row>
    <row r="12" spans="1:6" ht="12.75">
      <c r="A12" s="58" t="s">
        <v>133</v>
      </c>
      <c r="B12" s="9">
        <v>192.6</v>
      </c>
      <c r="C12" s="59">
        <v>45.6</v>
      </c>
      <c r="D12" s="9">
        <f t="shared" si="0"/>
        <v>23.7</v>
      </c>
      <c r="E12" s="9">
        <v>24</v>
      </c>
      <c r="F12" s="9">
        <v>13</v>
      </c>
    </row>
    <row r="13" spans="1:6" ht="12.75">
      <c r="A13" s="58" t="s">
        <v>134</v>
      </c>
      <c r="B13" s="9">
        <v>338.7</v>
      </c>
      <c r="C13" s="9">
        <v>34.9</v>
      </c>
      <c r="D13" s="9">
        <f t="shared" si="0"/>
        <v>10.3</v>
      </c>
      <c r="E13" s="9">
        <v>33</v>
      </c>
      <c r="F13" s="9">
        <v>16</v>
      </c>
    </row>
    <row r="14" spans="1:6" ht="12.75">
      <c r="A14" s="58" t="s">
        <v>135</v>
      </c>
      <c r="B14" s="9">
        <v>535.8</v>
      </c>
      <c r="C14" s="9">
        <v>20.8</v>
      </c>
      <c r="D14" s="9">
        <f t="shared" si="0"/>
        <v>3.9</v>
      </c>
      <c r="E14" s="9">
        <v>43</v>
      </c>
      <c r="F14" s="9">
        <v>37</v>
      </c>
    </row>
    <row r="15" spans="1:6" ht="12.75">
      <c r="A15" s="58" t="s">
        <v>136</v>
      </c>
      <c r="B15" s="9">
        <v>315.4</v>
      </c>
      <c r="C15" s="9">
        <v>0</v>
      </c>
      <c r="D15" s="9">
        <f t="shared" si="0"/>
        <v>0</v>
      </c>
      <c r="E15" s="9">
        <v>205</v>
      </c>
      <c r="F15" s="9">
        <v>205</v>
      </c>
    </row>
    <row r="16" spans="1:6" ht="12.75">
      <c r="A16" s="58" t="s">
        <v>137</v>
      </c>
      <c r="B16" s="9">
        <v>627.7</v>
      </c>
      <c r="C16" s="9">
        <v>120.2</v>
      </c>
      <c r="D16" s="9">
        <f t="shared" si="0"/>
        <v>19.1</v>
      </c>
      <c r="E16" s="9">
        <v>83</v>
      </c>
      <c r="F16" s="9">
        <v>41</v>
      </c>
    </row>
    <row r="17" spans="1:6" ht="12.75">
      <c r="A17" s="58" t="s">
        <v>138</v>
      </c>
      <c r="B17" s="9">
        <v>100</v>
      </c>
      <c r="C17" s="9">
        <v>0</v>
      </c>
      <c r="D17" s="9">
        <f t="shared" si="0"/>
        <v>0</v>
      </c>
      <c r="E17" s="9">
        <v>0</v>
      </c>
      <c r="F17" s="9">
        <v>0</v>
      </c>
    </row>
    <row r="18" spans="1:6" ht="12.75">
      <c r="A18" s="58" t="s">
        <v>139</v>
      </c>
      <c r="B18" s="9">
        <v>240</v>
      </c>
      <c r="C18" s="9">
        <v>0</v>
      </c>
      <c r="D18" s="9">
        <f t="shared" si="0"/>
        <v>0</v>
      </c>
      <c r="E18" s="9">
        <v>0</v>
      </c>
      <c r="F18" s="9">
        <v>0</v>
      </c>
    </row>
    <row r="19" spans="1:6" ht="12.75">
      <c r="A19" s="58" t="s">
        <v>140</v>
      </c>
      <c r="B19" s="9">
        <v>480</v>
      </c>
      <c r="C19" s="60">
        <v>0</v>
      </c>
      <c r="D19" s="9">
        <f t="shared" si="0"/>
        <v>0</v>
      </c>
      <c r="E19" s="9">
        <v>13</v>
      </c>
      <c r="F19" s="9">
        <v>13</v>
      </c>
    </row>
    <row r="20" spans="1:6" ht="12.75">
      <c r="A20" s="58" t="s">
        <v>141</v>
      </c>
      <c r="B20" s="9">
        <v>6</v>
      </c>
      <c r="C20" s="9">
        <v>0</v>
      </c>
      <c r="D20" s="9">
        <f t="shared" si="0"/>
        <v>0</v>
      </c>
      <c r="E20" s="9">
        <v>0</v>
      </c>
      <c r="F20" s="9">
        <v>0</v>
      </c>
    </row>
    <row r="21" spans="1:6" ht="12.75">
      <c r="A21" s="61" t="s">
        <v>172</v>
      </c>
      <c r="B21" s="9">
        <v>23.8</v>
      </c>
      <c r="C21" s="9">
        <v>0</v>
      </c>
      <c r="D21" s="9">
        <f t="shared" si="0"/>
        <v>0</v>
      </c>
      <c r="E21" s="9">
        <v>0</v>
      </c>
      <c r="F21" s="9">
        <v>0</v>
      </c>
    </row>
    <row r="22" spans="1:6" ht="12.75">
      <c r="A22" s="61" t="s">
        <v>142</v>
      </c>
      <c r="B22" s="9">
        <v>5</v>
      </c>
      <c r="C22" s="9">
        <v>0.2</v>
      </c>
      <c r="D22" s="9">
        <f t="shared" si="0"/>
        <v>4</v>
      </c>
      <c r="E22" s="9">
        <v>3</v>
      </c>
      <c r="F22" s="9">
        <v>3</v>
      </c>
    </row>
    <row r="23" spans="1:6" ht="12.75">
      <c r="A23" s="61" t="s">
        <v>143</v>
      </c>
      <c r="B23" s="62">
        <v>6</v>
      </c>
      <c r="C23" s="9">
        <v>0</v>
      </c>
      <c r="D23" s="9">
        <f>ROUND((C23/B23)*100,1)</f>
        <v>0</v>
      </c>
      <c r="E23" s="9">
        <v>0</v>
      </c>
      <c r="F23" s="9">
        <v>0</v>
      </c>
    </row>
    <row r="24" spans="1:6" ht="12.75">
      <c r="A24" s="61" t="s">
        <v>173</v>
      </c>
      <c r="B24" s="9">
        <v>348.6</v>
      </c>
      <c r="C24" s="9">
        <v>0.1</v>
      </c>
      <c r="D24" s="9">
        <f>ROUND((C24/B24)*100,1)</f>
        <v>0</v>
      </c>
      <c r="E24" s="9">
        <v>0</v>
      </c>
      <c r="F24" s="9">
        <v>0</v>
      </c>
    </row>
    <row r="25" spans="1:6" ht="12.75">
      <c r="A25" s="61" t="s">
        <v>174</v>
      </c>
      <c r="B25" s="62">
        <v>449.2</v>
      </c>
      <c r="C25" s="9">
        <v>0</v>
      </c>
      <c r="D25" s="9">
        <f>ROUND((C25/B25)*100,1)</f>
        <v>0</v>
      </c>
      <c r="E25" s="9">
        <v>0</v>
      </c>
      <c r="F25" s="9">
        <v>0</v>
      </c>
    </row>
    <row r="26" spans="1:6" ht="15">
      <c r="A26" s="80"/>
      <c r="B26" s="81"/>
      <c r="C26" s="60"/>
      <c r="D26" s="82"/>
      <c r="E26" s="83"/>
      <c r="F26" s="82"/>
    </row>
    <row r="27" spans="1:6" s="8" customFormat="1" ht="12.75">
      <c r="A27" s="79"/>
      <c r="B27" s="76"/>
      <c r="C27" s="76"/>
      <c r="D27" s="76"/>
      <c r="E27" s="76"/>
      <c r="F27" s="76"/>
    </row>
    <row r="28" spans="1:6" s="8" customFormat="1" ht="12.75">
      <c r="A28" s="79"/>
      <c r="B28" s="76"/>
      <c r="C28" s="76"/>
      <c r="D28" s="76"/>
      <c r="E28" s="76"/>
      <c r="F28" s="76"/>
    </row>
    <row r="29" spans="1:6" s="8" customFormat="1" ht="12.75">
      <c r="A29" s="79"/>
      <c r="B29" s="76"/>
      <c r="C29" s="76"/>
      <c r="D29" s="76"/>
      <c r="E29" s="76"/>
      <c r="F29" s="76"/>
    </row>
    <row r="30" spans="1:6" s="8" customFormat="1" ht="12.75">
      <c r="A30" s="79"/>
      <c r="B30" s="76"/>
      <c r="C30" s="76"/>
      <c r="D30" s="76"/>
      <c r="E30" s="76"/>
      <c r="F30" s="76"/>
    </row>
    <row r="32" ht="12.75">
      <c r="B32" t="s">
        <v>171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86" zoomScaleNormal="86" zoomScalePageLayoutView="0" workbookViewId="0" topLeftCell="A1">
      <selection activeCell="B28" sqref="B28"/>
    </sheetView>
  </sheetViews>
  <sheetFormatPr defaultColWidth="9.00390625" defaultRowHeight="12.75"/>
  <cols>
    <col min="1" max="1" width="50.875" style="0" customWidth="1"/>
    <col min="2" max="2" width="25.25390625" style="0" customWidth="1"/>
    <col min="3" max="3" width="26.875" style="0" customWidth="1"/>
    <col min="4" max="4" width="29.875" style="0" customWidth="1"/>
    <col min="5" max="5" width="6.00390625" style="0" customWidth="1"/>
  </cols>
  <sheetData>
    <row r="1" spans="1:4" ht="15.75">
      <c r="A1" s="121" t="s">
        <v>158</v>
      </c>
      <c r="B1" s="123"/>
      <c r="C1" s="123"/>
      <c r="D1" s="123"/>
    </row>
    <row r="2" ht="15.75">
      <c r="A2" s="16"/>
    </row>
    <row r="3" ht="12.75">
      <c r="D3" s="63" t="s">
        <v>144</v>
      </c>
    </row>
    <row r="4" spans="1:4" ht="12.75">
      <c r="A4" s="115" t="s">
        <v>124</v>
      </c>
      <c r="B4" s="64" t="s">
        <v>145</v>
      </c>
      <c r="C4" s="64" t="s">
        <v>145</v>
      </c>
      <c r="D4" s="65" t="s">
        <v>126</v>
      </c>
    </row>
    <row r="5" spans="1:4" ht="12.75">
      <c r="A5" s="116"/>
      <c r="B5" s="25" t="s">
        <v>161</v>
      </c>
      <c r="C5" s="25" t="s">
        <v>162</v>
      </c>
      <c r="D5" s="26" t="s">
        <v>129</v>
      </c>
    </row>
    <row r="6" spans="1:4" ht="12.75">
      <c r="A6" s="19">
        <v>0</v>
      </c>
      <c r="B6" s="19">
        <v>1</v>
      </c>
      <c r="C6" s="19">
        <v>2</v>
      </c>
      <c r="D6" s="17">
        <v>3</v>
      </c>
    </row>
    <row r="7" spans="1:4" ht="12.75">
      <c r="A7" s="66" t="s">
        <v>146</v>
      </c>
      <c r="B7" s="21">
        <v>4180.8</v>
      </c>
      <c r="C7" s="21">
        <v>2632.5</v>
      </c>
      <c r="D7" s="22">
        <f>ROUND((C7/B7)*100,1)</f>
        <v>63</v>
      </c>
    </row>
    <row r="8" spans="1:4" ht="12.75">
      <c r="A8" s="67" t="s">
        <v>147</v>
      </c>
      <c r="B8" s="68"/>
      <c r="C8" s="68"/>
      <c r="D8" s="19"/>
    </row>
    <row r="9" spans="1:4" ht="12.75">
      <c r="A9" s="18" t="s">
        <v>157</v>
      </c>
      <c r="B9" s="19">
        <v>2672.3</v>
      </c>
      <c r="C9" s="19">
        <v>2253.5</v>
      </c>
      <c r="D9" s="69">
        <f aca="true" t="shared" si="0" ref="D9:D17">ROUND((C9/B9)*100,1)</f>
        <v>84.3</v>
      </c>
    </row>
    <row r="10" spans="1:4" ht="12.75">
      <c r="A10" s="18" t="s">
        <v>156</v>
      </c>
      <c r="B10" s="19">
        <v>110.5</v>
      </c>
      <c r="C10" s="19">
        <v>45.6</v>
      </c>
      <c r="D10" s="69">
        <f t="shared" si="0"/>
        <v>41.3</v>
      </c>
    </row>
    <row r="11" spans="1:4" ht="12.75">
      <c r="A11" s="18" t="s">
        <v>148</v>
      </c>
      <c r="B11" s="19">
        <v>166.3</v>
      </c>
      <c r="C11" s="19">
        <v>34.9</v>
      </c>
      <c r="D11" s="69">
        <f t="shared" si="0"/>
        <v>21</v>
      </c>
    </row>
    <row r="12" spans="1:4" ht="12.75">
      <c r="A12" s="18" t="s">
        <v>135</v>
      </c>
      <c r="B12" s="19">
        <v>93</v>
      </c>
      <c r="C12" s="19">
        <v>20.9</v>
      </c>
      <c r="D12" s="69">
        <f t="shared" si="0"/>
        <v>22.5</v>
      </c>
    </row>
    <row r="13" spans="1:4" ht="12.75">
      <c r="A13" s="18" t="s">
        <v>136</v>
      </c>
      <c r="B13" s="19">
        <v>0</v>
      </c>
      <c r="C13" s="19">
        <v>0</v>
      </c>
      <c r="D13" s="69" t="e">
        <f t="shared" si="0"/>
        <v>#DIV/0!</v>
      </c>
    </row>
    <row r="14" spans="1:4" ht="12.75">
      <c r="A14" s="18" t="s">
        <v>149</v>
      </c>
      <c r="B14" s="19">
        <v>25</v>
      </c>
      <c r="C14" s="19">
        <v>0</v>
      </c>
      <c r="D14" s="69">
        <f t="shared" si="0"/>
        <v>0</v>
      </c>
    </row>
    <row r="15" spans="1:4" ht="12.75">
      <c r="A15" s="18" t="s">
        <v>154</v>
      </c>
      <c r="B15" s="19">
        <v>949.2</v>
      </c>
      <c r="C15" s="19">
        <v>118.8</v>
      </c>
      <c r="D15" s="69">
        <f t="shared" si="0"/>
        <v>12.5</v>
      </c>
    </row>
    <row r="16" spans="1:4" ht="12.75">
      <c r="A16" s="70" t="s">
        <v>155</v>
      </c>
      <c r="B16" s="64">
        <v>0</v>
      </c>
      <c r="C16" s="64">
        <v>0</v>
      </c>
      <c r="D16" s="69" t="e">
        <f t="shared" si="0"/>
        <v>#DIV/0!</v>
      </c>
    </row>
    <row r="17" spans="1:4" ht="12.75">
      <c r="A17" s="71" t="s">
        <v>150</v>
      </c>
      <c r="B17" s="72">
        <v>0</v>
      </c>
      <c r="C17" s="72">
        <v>0</v>
      </c>
      <c r="D17" s="42" t="e">
        <f t="shared" si="0"/>
        <v>#DIV/0!</v>
      </c>
    </row>
    <row r="18" spans="1:4" ht="12.75">
      <c r="A18" s="73" t="s">
        <v>151</v>
      </c>
      <c r="B18" s="75"/>
      <c r="C18" s="74"/>
      <c r="D18" s="75"/>
    </row>
    <row r="19" spans="2:4" ht="12.75">
      <c r="B19" s="8"/>
      <c r="D19" s="76"/>
    </row>
    <row r="20" ht="12.75">
      <c r="D20" s="77"/>
    </row>
    <row r="21" ht="12.75">
      <c r="A21" t="s">
        <v>152</v>
      </c>
    </row>
    <row r="22" ht="12.75">
      <c r="A22" t="s">
        <v>176</v>
      </c>
    </row>
    <row r="23" ht="12.75">
      <c r="A23" t="s">
        <v>153</v>
      </c>
    </row>
    <row r="25" ht="12.75">
      <c r="B25" s="8"/>
    </row>
  </sheetData>
  <sheetProtection/>
  <mergeCells count="2">
    <mergeCell ref="A1:D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L33" sqref="L33"/>
    </sheetView>
  </sheetViews>
  <sheetFormatPr defaultColWidth="9.00390625" defaultRowHeight="12.75"/>
  <cols>
    <col min="1" max="1" width="28.875" style="0" customWidth="1"/>
    <col min="4" max="4" width="16.375" style="0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9" t="s">
        <v>24</v>
      </c>
      <c r="D7" s="89"/>
      <c r="E7" s="89"/>
      <c r="F7" s="89"/>
      <c r="G7" s="89"/>
      <c r="J7" s="90" t="s">
        <v>28</v>
      </c>
      <c r="K7" s="90"/>
    </row>
    <row r="8" ht="12.75">
      <c r="F8" s="6"/>
    </row>
    <row r="9" ht="12.75">
      <c r="F9" s="6"/>
    </row>
    <row r="10" spans="1:11" ht="15">
      <c r="A10" s="91" t="s">
        <v>22</v>
      </c>
      <c r="B10" s="94" t="s">
        <v>21</v>
      </c>
      <c r="C10" s="95"/>
      <c r="D10" s="95"/>
      <c r="E10" s="95"/>
      <c r="F10" s="95"/>
      <c r="G10" s="96"/>
      <c r="H10" s="85" t="s">
        <v>20</v>
      </c>
      <c r="I10" s="86"/>
      <c r="J10" s="85" t="s">
        <v>31</v>
      </c>
      <c r="K10" s="86"/>
    </row>
    <row r="11" spans="1:11" ht="15">
      <c r="A11" s="92"/>
      <c r="B11" s="94" t="s">
        <v>159</v>
      </c>
      <c r="C11" s="95"/>
      <c r="D11" s="96"/>
      <c r="E11" s="94" t="s">
        <v>160</v>
      </c>
      <c r="F11" s="95"/>
      <c r="G11" s="96"/>
      <c r="H11" s="87"/>
      <c r="I11" s="88"/>
      <c r="J11" s="87"/>
      <c r="K11" s="88"/>
    </row>
    <row r="12" spans="1:11" ht="15">
      <c r="A12" s="93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3664</v>
      </c>
      <c r="C14" s="2">
        <v>1922</v>
      </c>
      <c r="D14" s="2">
        <f aca="true" t="shared" si="0" ref="D14:D27">ROUND((C14/B14)*100,1)</f>
        <v>52.5</v>
      </c>
      <c r="E14" s="2">
        <v>3340</v>
      </c>
      <c r="F14" s="2">
        <v>1752</v>
      </c>
      <c r="G14" s="2">
        <f aca="true" t="shared" si="1" ref="G14:G27">ROUND((F14/E14)*100,1)</f>
        <v>52.5</v>
      </c>
      <c r="H14" s="2">
        <f aca="true" t="shared" si="2" ref="H14:H27">ROUND((E14/B14)*100,1)</f>
        <v>91.2</v>
      </c>
      <c r="I14" s="2">
        <f aca="true" t="shared" si="3" ref="I14:I27">ROUND((F14/C14)*100,1)</f>
        <v>91.2</v>
      </c>
      <c r="J14" s="2">
        <f aca="true" t="shared" si="4" ref="J14:J27">E14-B14</f>
        <v>-324</v>
      </c>
      <c r="K14" s="2">
        <f aca="true" t="shared" si="5" ref="K14:K27">F14-C14</f>
        <v>-170</v>
      </c>
    </row>
    <row r="15" spans="1:11" ht="15">
      <c r="A15" s="3" t="s">
        <v>11</v>
      </c>
      <c r="B15" s="4">
        <v>272</v>
      </c>
      <c r="C15" s="4">
        <v>148</v>
      </c>
      <c r="D15" s="4">
        <f t="shared" si="0"/>
        <v>54.4</v>
      </c>
      <c r="E15" s="4">
        <v>254</v>
      </c>
      <c r="F15" s="4">
        <v>136</v>
      </c>
      <c r="G15" s="4">
        <f t="shared" si="1"/>
        <v>53.5</v>
      </c>
      <c r="H15" s="4">
        <f t="shared" si="2"/>
        <v>93.4</v>
      </c>
      <c r="I15" s="4">
        <f t="shared" si="3"/>
        <v>91.9</v>
      </c>
      <c r="J15" s="4">
        <f t="shared" si="4"/>
        <v>-18</v>
      </c>
      <c r="K15" s="4">
        <f t="shared" si="5"/>
        <v>-12</v>
      </c>
    </row>
    <row r="16" spans="1:11" ht="15">
      <c r="A16" s="3" t="s">
        <v>10</v>
      </c>
      <c r="B16" s="4">
        <v>209</v>
      </c>
      <c r="C16" s="4">
        <v>115</v>
      </c>
      <c r="D16" s="4">
        <f t="shared" si="0"/>
        <v>55</v>
      </c>
      <c r="E16" s="4">
        <v>161</v>
      </c>
      <c r="F16" s="4">
        <v>84</v>
      </c>
      <c r="G16" s="4">
        <f t="shared" si="1"/>
        <v>52.2</v>
      </c>
      <c r="H16" s="4">
        <f t="shared" si="2"/>
        <v>77</v>
      </c>
      <c r="I16" s="4">
        <f t="shared" si="3"/>
        <v>73</v>
      </c>
      <c r="J16" s="4">
        <f t="shared" si="4"/>
        <v>-48</v>
      </c>
      <c r="K16" s="4">
        <f t="shared" si="5"/>
        <v>-31</v>
      </c>
    </row>
    <row r="17" spans="1:11" ht="15">
      <c r="A17" s="3" t="s">
        <v>9</v>
      </c>
      <c r="B17" s="4">
        <v>136</v>
      </c>
      <c r="C17" s="4">
        <v>81</v>
      </c>
      <c r="D17" s="4">
        <f t="shared" si="0"/>
        <v>59.6</v>
      </c>
      <c r="E17" s="4">
        <v>136</v>
      </c>
      <c r="F17" s="4">
        <v>77</v>
      </c>
      <c r="G17" s="4">
        <f t="shared" si="1"/>
        <v>56.6</v>
      </c>
      <c r="H17" s="4">
        <f t="shared" si="2"/>
        <v>100</v>
      </c>
      <c r="I17" s="4">
        <f t="shared" si="3"/>
        <v>95.1</v>
      </c>
      <c r="J17" s="4">
        <f t="shared" si="4"/>
        <v>0</v>
      </c>
      <c r="K17" s="4">
        <f t="shared" si="5"/>
        <v>-4</v>
      </c>
    </row>
    <row r="18" spans="1:11" ht="15">
      <c r="A18" s="3" t="s">
        <v>8</v>
      </c>
      <c r="B18" s="4">
        <v>250</v>
      </c>
      <c r="C18" s="4">
        <v>138</v>
      </c>
      <c r="D18" s="4">
        <f t="shared" si="0"/>
        <v>55.2</v>
      </c>
      <c r="E18" s="4">
        <v>251</v>
      </c>
      <c r="F18" s="4">
        <v>138</v>
      </c>
      <c r="G18" s="4">
        <f t="shared" si="1"/>
        <v>55</v>
      </c>
      <c r="H18" s="4">
        <f t="shared" si="2"/>
        <v>100.4</v>
      </c>
      <c r="I18" s="4">
        <f t="shared" si="3"/>
        <v>100</v>
      </c>
      <c r="J18" s="4">
        <f t="shared" si="4"/>
        <v>1</v>
      </c>
      <c r="K18" s="4">
        <f t="shared" si="5"/>
        <v>0</v>
      </c>
    </row>
    <row r="19" spans="1:11" ht="15">
      <c r="A19" s="3" t="s">
        <v>7</v>
      </c>
      <c r="B19" s="4">
        <v>237</v>
      </c>
      <c r="C19" s="4">
        <v>128</v>
      </c>
      <c r="D19" s="4">
        <f t="shared" si="0"/>
        <v>54</v>
      </c>
      <c r="E19" s="4">
        <v>242</v>
      </c>
      <c r="F19" s="4">
        <v>129</v>
      </c>
      <c r="G19" s="4">
        <f t="shared" si="1"/>
        <v>53.3</v>
      </c>
      <c r="H19" s="4">
        <f t="shared" si="2"/>
        <v>102.1</v>
      </c>
      <c r="I19" s="4">
        <f t="shared" si="3"/>
        <v>100.8</v>
      </c>
      <c r="J19" s="4">
        <f t="shared" si="4"/>
        <v>5</v>
      </c>
      <c r="K19" s="4">
        <f t="shared" si="5"/>
        <v>1</v>
      </c>
    </row>
    <row r="20" spans="1:11" ht="15">
      <c r="A20" s="3" t="s">
        <v>6</v>
      </c>
      <c r="B20" s="4">
        <v>146</v>
      </c>
      <c r="C20" s="4">
        <v>80</v>
      </c>
      <c r="D20" s="4">
        <f t="shared" si="0"/>
        <v>54.8</v>
      </c>
      <c r="E20" s="4">
        <v>120</v>
      </c>
      <c r="F20" s="4">
        <v>66</v>
      </c>
      <c r="G20" s="4">
        <f t="shared" si="1"/>
        <v>55</v>
      </c>
      <c r="H20" s="4">
        <f t="shared" si="2"/>
        <v>82.2</v>
      </c>
      <c r="I20" s="4">
        <f t="shared" si="3"/>
        <v>82.5</v>
      </c>
      <c r="J20" s="4">
        <f t="shared" si="4"/>
        <v>-26</v>
      </c>
      <c r="K20" s="4">
        <f t="shared" si="5"/>
        <v>-14</v>
      </c>
    </row>
    <row r="21" spans="1:11" ht="15">
      <c r="A21" s="3" t="s">
        <v>5</v>
      </c>
      <c r="B21" s="4">
        <v>131</v>
      </c>
      <c r="C21" s="4">
        <v>70</v>
      </c>
      <c r="D21" s="4">
        <f t="shared" si="0"/>
        <v>53.4</v>
      </c>
      <c r="E21" s="4">
        <v>135</v>
      </c>
      <c r="F21" s="4">
        <v>68</v>
      </c>
      <c r="G21" s="4">
        <f t="shared" si="1"/>
        <v>50.4</v>
      </c>
      <c r="H21" s="4">
        <f t="shared" si="2"/>
        <v>103.1</v>
      </c>
      <c r="I21" s="4">
        <f t="shared" si="3"/>
        <v>97.1</v>
      </c>
      <c r="J21" s="4">
        <f t="shared" si="4"/>
        <v>4</v>
      </c>
      <c r="K21" s="4">
        <f t="shared" si="5"/>
        <v>-2</v>
      </c>
    </row>
    <row r="22" spans="1:11" ht="15">
      <c r="A22" s="3" t="s">
        <v>4</v>
      </c>
      <c r="B22" s="4">
        <v>299</v>
      </c>
      <c r="C22" s="4">
        <v>162</v>
      </c>
      <c r="D22" s="4">
        <f t="shared" si="0"/>
        <v>54.2</v>
      </c>
      <c r="E22" s="4">
        <v>261</v>
      </c>
      <c r="F22" s="4">
        <v>132</v>
      </c>
      <c r="G22" s="4">
        <f t="shared" si="1"/>
        <v>50.6</v>
      </c>
      <c r="H22" s="4">
        <f t="shared" si="2"/>
        <v>87.3</v>
      </c>
      <c r="I22" s="4">
        <f t="shared" si="3"/>
        <v>81.5</v>
      </c>
      <c r="J22" s="4">
        <f t="shared" si="4"/>
        <v>-38</v>
      </c>
      <c r="K22" s="4">
        <f t="shared" si="5"/>
        <v>-30</v>
      </c>
    </row>
    <row r="23" spans="1:11" ht="15">
      <c r="A23" s="3" t="s">
        <v>3</v>
      </c>
      <c r="B23" s="4">
        <v>210</v>
      </c>
      <c r="C23" s="4">
        <v>105</v>
      </c>
      <c r="D23" s="4">
        <f t="shared" si="0"/>
        <v>50</v>
      </c>
      <c r="E23" s="4">
        <v>207</v>
      </c>
      <c r="F23" s="4">
        <v>127</v>
      </c>
      <c r="G23" s="4">
        <f t="shared" si="1"/>
        <v>61.4</v>
      </c>
      <c r="H23" s="4">
        <f t="shared" si="2"/>
        <v>98.6</v>
      </c>
      <c r="I23" s="4">
        <f t="shared" si="3"/>
        <v>121</v>
      </c>
      <c r="J23" s="4">
        <f t="shared" si="4"/>
        <v>-3</v>
      </c>
      <c r="K23" s="4">
        <f t="shared" si="5"/>
        <v>22</v>
      </c>
    </row>
    <row r="24" spans="1:11" ht="15">
      <c r="A24" s="3" t="s">
        <v>2</v>
      </c>
      <c r="B24" s="4">
        <v>233</v>
      </c>
      <c r="C24" s="4">
        <v>129</v>
      </c>
      <c r="D24" s="4">
        <f t="shared" si="0"/>
        <v>55.4</v>
      </c>
      <c r="E24" s="4">
        <v>228</v>
      </c>
      <c r="F24" s="4">
        <v>135</v>
      </c>
      <c r="G24" s="4">
        <f t="shared" si="1"/>
        <v>59.2</v>
      </c>
      <c r="H24" s="4">
        <f t="shared" si="2"/>
        <v>97.9</v>
      </c>
      <c r="I24" s="4">
        <f t="shared" si="3"/>
        <v>104.7</v>
      </c>
      <c r="J24" s="4">
        <f t="shared" si="4"/>
        <v>-5</v>
      </c>
      <c r="K24" s="4">
        <f t="shared" si="5"/>
        <v>6</v>
      </c>
    </row>
    <row r="25" spans="1:11" ht="15">
      <c r="A25" s="3" t="s">
        <v>25</v>
      </c>
      <c r="B25" s="4">
        <v>262</v>
      </c>
      <c r="C25" s="4">
        <v>142</v>
      </c>
      <c r="D25" s="4">
        <f t="shared" si="0"/>
        <v>54.2</v>
      </c>
      <c r="E25" s="4">
        <v>246</v>
      </c>
      <c r="F25" s="4">
        <v>124</v>
      </c>
      <c r="G25" s="4">
        <f t="shared" si="1"/>
        <v>50.4</v>
      </c>
      <c r="H25" s="4">
        <f t="shared" si="2"/>
        <v>93.9</v>
      </c>
      <c r="I25" s="4">
        <f t="shared" si="3"/>
        <v>87.3</v>
      </c>
      <c r="J25" s="4">
        <f t="shared" si="4"/>
        <v>-16</v>
      </c>
      <c r="K25" s="4">
        <f t="shared" si="5"/>
        <v>-18</v>
      </c>
    </row>
    <row r="26" spans="1:11" ht="15.75">
      <c r="A26" s="1" t="s">
        <v>1</v>
      </c>
      <c r="B26" s="2">
        <f>SUM(B15:B25)</f>
        <v>2385</v>
      </c>
      <c r="C26" s="2">
        <f>SUM(C15:C25)</f>
        <v>1298</v>
      </c>
      <c r="D26" s="2">
        <f t="shared" si="0"/>
        <v>54.4</v>
      </c>
      <c r="E26" s="2">
        <f>SUM(E15:E25)</f>
        <v>2241</v>
      </c>
      <c r="F26" s="2">
        <f>SUM(F15:F25)</f>
        <v>1216</v>
      </c>
      <c r="G26" s="2">
        <f t="shared" si="1"/>
        <v>54.3</v>
      </c>
      <c r="H26" s="2">
        <f t="shared" si="2"/>
        <v>94</v>
      </c>
      <c r="I26" s="2">
        <f t="shared" si="3"/>
        <v>93.7</v>
      </c>
      <c r="J26" s="2">
        <f t="shared" si="4"/>
        <v>-144</v>
      </c>
      <c r="K26" s="2">
        <f t="shared" si="5"/>
        <v>-82</v>
      </c>
    </row>
    <row r="27" spans="1:11" ht="15.75">
      <c r="A27" s="1" t="s">
        <v>0</v>
      </c>
      <c r="B27" s="2">
        <f>SUM(B26,B14)</f>
        <v>6049</v>
      </c>
      <c r="C27" s="2">
        <f>SUM(C26,C14)</f>
        <v>3220</v>
      </c>
      <c r="D27" s="2">
        <f t="shared" si="0"/>
        <v>53.2</v>
      </c>
      <c r="E27" s="2">
        <f>SUM(E26,E14)</f>
        <v>5581</v>
      </c>
      <c r="F27" s="2">
        <f>SUM(F26,F14)</f>
        <v>2968</v>
      </c>
      <c r="G27" s="2">
        <f t="shared" si="1"/>
        <v>53.2</v>
      </c>
      <c r="H27" s="2">
        <f t="shared" si="2"/>
        <v>92.3</v>
      </c>
      <c r="I27" s="2">
        <f t="shared" si="3"/>
        <v>92.2</v>
      </c>
      <c r="J27" s="2">
        <f t="shared" si="4"/>
        <v>-468</v>
      </c>
      <c r="K27" s="2">
        <f t="shared" si="5"/>
        <v>-252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O24" sqref="O24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89" t="s">
        <v>26</v>
      </c>
      <c r="D7" s="89"/>
      <c r="E7" s="89"/>
      <c r="F7" s="89"/>
      <c r="G7" s="89"/>
      <c r="J7" s="90" t="s">
        <v>27</v>
      </c>
      <c r="K7" s="90"/>
    </row>
    <row r="8" ht="12.75">
      <c r="F8" s="6"/>
    </row>
    <row r="9" ht="12.75">
      <c r="F9" s="6"/>
    </row>
    <row r="10" spans="1:11" ht="15">
      <c r="A10" s="91" t="s">
        <v>22</v>
      </c>
      <c r="B10" s="94" t="s">
        <v>21</v>
      </c>
      <c r="C10" s="95"/>
      <c r="D10" s="95"/>
      <c r="E10" s="95"/>
      <c r="F10" s="95"/>
      <c r="G10" s="96"/>
      <c r="H10" s="97" t="s">
        <v>20</v>
      </c>
      <c r="I10" s="97"/>
      <c r="J10" s="85" t="s">
        <v>31</v>
      </c>
      <c r="K10" s="86"/>
    </row>
    <row r="11" spans="1:11" ht="15">
      <c r="A11" s="92"/>
      <c r="B11" s="94" t="s">
        <v>159</v>
      </c>
      <c r="C11" s="95"/>
      <c r="D11" s="96"/>
      <c r="E11" s="94" t="s">
        <v>160</v>
      </c>
      <c r="F11" s="95"/>
      <c r="G11" s="96"/>
      <c r="H11" s="97"/>
      <c r="I11" s="97"/>
      <c r="J11" s="87"/>
      <c r="K11" s="88"/>
    </row>
    <row r="12" spans="1:11" ht="15">
      <c r="A12" s="93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722</v>
      </c>
      <c r="C14" s="2">
        <v>403</v>
      </c>
      <c r="D14" s="2">
        <f aca="true" t="shared" si="0" ref="D14:D27">ROUND((C14/B14)*100,1)</f>
        <v>55.8</v>
      </c>
      <c r="E14" s="2">
        <v>675</v>
      </c>
      <c r="F14" s="2">
        <v>359</v>
      </c>
      <c r="G14" s="2">
        <f aca="true" t="shared" si="1" ref="G14:G27">ROUND((F14/E14)*100,1)</f>
        <v>53.2</v>
      </c>
      <c r="H14" s="2">
        <f aca="true" t="shared" si="2" ref="H14:H27">ROUND((E14/B14)*100,1)</f>
        <v>93.5</v>
      </c>
      <c r="I14" s="2">
        <f aca="true" t="shared" si="3" ref="I14:I27">ROUND((F14/C14)*100,1)</f>
        <v>89.1</v>
      </c>
      <c r="J14" s="2">
        <f aca="true" t="shared" si="4" ref="J14:J27">E14-B14</f>
        <v>-47</v>
      </c>
      <c r="K14" s="2">
        <f aca="true" t="shared" si="5" ref="K14:K27">F14-C14</f>
        <v>-44</v>
      </c>
    </row>
    <row r="15" spans="1:11" ht="15">
      <c r="A15" s="3" t="s">
        <v>11</v>
      </c>
      <c r="B15" s="4">
        <v>50</v>
      </c>
      <c r="C15" s="4">
        <v>15</v>
      </c>
      <c r="D15" s="4">
        <f t="shared" si="0"/>
        <v>30</v>
      </c>
      <c r="E15" s="4">
        <v>51</v>
      </c>
      <c r="F15" s="4">
        <v>21</v>
      </c>
      <c r="G15" s="4">
        <f t="shared" si="1"/>
        <v>41.2</v>
      </c>
      <c r="H15" s="4">
        <f t="shared" si="2"/>
        <v>102</v>
      </c>
      <c r="I15" s="4">
        <f t="shared" si="3"/>
        <v>140</v>
      </c>
      <c r="J15" s="4">
        <f t="shared" si="4"/>
        <v>1</v>
      </c>
      <c r="K15" s="4">
        <f t="shared" si="5"/>
        <v>6</v>
      </c>
    </row>
    <row r="16" spans="1:11" ht="15">
      <c r="A16" s="3" t="s">
        <v>10</v>
      </c>
      <c r="B16" s="4">
        <v>32</v>
      </c>
      <c r="C16" s="4">
        <v>11</v>
      </c>
      <c r="D16" s="4">
        <f t="shared" si="0"/>
        <v>34.4</v>
      </c>
      <c r="E16" s="4">
        <v>28</v>
      </c>
      <c r="F16" s="4">
        <v>13</v>
      </c>
      <c r="G16" s="4">
        <f t="shared" si="1"/>
        <v>46.4</v>
      </c>
      <c r="H16" s="4">
        <f t="shared" si="2"/>
        <v>87.5</v>
      </c>
      <c r="I16" s="4">
        <f t="shared" si="3"/>
        <v>118.2</v>
      </c>
      <c r="J16" s="4">
        <f t="shared" si="4"/>
        <v>-4</v>
      </c>
      <c r="K16" s="4">
        <f t="shared" si="5"/>
        <v>2</v>
      </c>
    </row>
    <row r="17" spans="1:11" ht="15">
      <c r="A17" s="3" t="s">
        <v>9</v>
      </c>
      <c r="B17" s="4">
        <v>21</v>
      </c>
      <c r="C17" s="4">
        <v>12</v>
      </c>
      <c r="D17" s="4">
        <f t="shared" si="0"/>
        <v>57.1</v>
      </c>
      <c r="E17" s="4">
        <v>26</v>
      </c>
      <c r="F17" s="4">
        <v>13</v>
      </c>
      <c r="G17" s="4">
        <f t="shared" si="1"/>
        <v>50</v>
      </c>
      <c r="H17" s="4">
        <f t="shared" si="2"/>
        <v>123.8</v>
      </c>
      <c r="I17" s="4">
        <f t="shared" si="3"/>
        <v>108.3</v>
      </c>
      <c r="J17" s="4">
        <f t="shared" si="4"/>
        <v>5</v>
      </c>
      <c r="K17" s="4">
        <f t="shared" si="5"/>
        <v>1</v>
      </c>
    </row>
    <row r="18" spans="1:11" ht="15">
      <c r="A18" s="3" t="s">
        <v>8</v>
      </c>
      <c r="B18" s="4">
        <v>56</v>
      </c>
      <c r="C18" s="4">
        <v>27</v>
      </c>
      <c r="D18" s="4">
        <f t="shared" si="0"/>
        <v>48.2</v>
      </c>
      <c r="E18" s="4">
        <v>44</v>
      </c>
      <c r="F18" s="4">
        <v>25</v>
      </c>
      <c r="G18" s="4">
        <f t="shared" si="1"/>
        <v>56.8</v>
      </c>
      <c r="H18" s="4">
        <f t="shared" si="2"/>
        <v>78.6</v>
      </c>
      <c r="I18" s="4">
        <f t="shared" si="3"/>
        <v>92.6</v>
      </c>
      <c r="J18" s="4">
        <f t="shared" si="4"/>
        <v>-12</v>
      </c>
      <c r="K18" s="4">
        <f t="shared" si="5"/>
        <v>-2</v>
      </c>
    </row>
    <row r="19" spans="1:11" ht="15">
      <c r="A19" s="3" t="s">
        <v>7</v>
      </c>
      <c r="B19" s="4">
        <v>43</v>
      </c>
      <c r="C19" s="4">
        <v>17</v>
      </c>
      <c r="D19" s="4">
        <f t="shared" si="0"/>
        <v>39.5</v>
      </c>
      <c r="E19" s="4">
        <v>37</v>
      </c>
      <c r="F19" s="4">
        <v>13</v>
      </c>
      <c r="G19" s="4">
        <f t="shared" si="1"/>
        <v>35.1</v>
      </c>
      <c r="H19" s="4">
        <f t="shared" si="2"/>
        <v>86</v>
      </c>
      <c r="I19" s="4">
        <f t="shared" si="3"/>
        <v>76.5</v>
      </c>
      <c r="J19" s="4">
        <f t="shared" si="4"/>
        <v>-6</v>
      </c>
      <c r="K19" s="4">
        <f t="shared" si="5"/>
        <v>-4</v>
      </c>
    </row>
    <row r="20" spans="1:11" ht="15">
      <c r="A20" s="3" t="s">
        <v>6</v>
      </c>
      <c r="B20" s="4">
        <v>18</v>
      </c>
      <c r="C20" s="4">
        <v>9</v>
      </c>
      <c r="D20" s="4">
        <f t="shared" si="0"/>
        <v>50</v>
      </c>
      <c r="E20" s="4">
        <v>21</v>
      </c>
      <c r="F20" s="4">
        <v>13</v>
      </c>
      <c r="G20" s="4">
        <f t="shared" si="1"/>
        <v>61.9</v>
      </c>
      <c r="H20" s="4">
        <f t="shared" si="2"/>
        <v>116.7</v>
      </c>
      <c r="I20" s="4">
        <f t="shared" si="3"/>
        <v>144.4</v>
      </c>
      <c r="J20" s="4">
        <f t="shared" si="4"/>
        <v>3</v>
      </c>
      <c r="K20" s="4">
        <f t="shared" si="5"/>
        <v>4</v>
      </c>
    </row>
    <row r="21" spans="1:11" ht="15">
      <c r="A21" s="3" t="s">
        <v>5</v>
      </c>
      <c r="B21" s="4">
        <v>21</v>
      </c>
      <c r="C21" s="4">
        <v>9</v>
      </c>
      <c r="D21" s="4">
        <f t="shared" si="0"/>
        <v>42.9</v>
      </c>
      <c r="E21" s="4">
        <v>28</v>
      </c>
      <c r="F21" s="4">
        <v>11</v>
      </c>
      <c r="G21" s="4">
        <f t="shared" si="1"/>
        <v>39.3</v>
      </c>
      <c r="H21" s="4">
        <f t="shared" si="2"/>
        <v>133.3</v>
      </c>
      <c r="I21" s="4">
        <f t="shared" si="3"/>
        <v>122.2</v>
      </c>
      <c r="J21" s="4">
        <f t="shared" si="4"/>
        <v>7</v>
      </c>
      <c r="K21" s="4">
        <f t="shared" si="5"/>
        <v>2</v>
      </c>
    </row>
    <row r="22" spans="1:11" ht="15">
      <c r="A22" s="3" t="s">
        <v>4</v>
      </c>
      <c r="B22" s="4">
        <v>35</v>
      </c>
      <c r="C22" s="4">
        <v>19</v>
      </c>
      <c r="D22" s="4">
        <f t="shared" si="0"/>
        <v>54.3</v>
      </c>
      <c r="E22" s="4">
        <v>36</v>
      </c>
      <c r="F22" s="4">
        <v>13</v>
      </c>
      <c r="G22" s="4">
        <f t="shared" si="1"/>
        <v>36.1</v>
      </c>
      <c r="H22" s="4">
        <f t="shared" si="2"/>
        <v>102.9</v>
      </c>
      <c r="I22" s="4">
        <f t="shared" si="3"/>
        <v>68.4</v>
      </c>
      <c r="J22" s="4">
        <f t="shared" si="4"/>
        <v>1</v>
      </c>
      <c r="K22" s="4">
        <f t="shared" si="5"/>
        <v>-6</v>
      </c>
    </row>
    <row r="23" spans="1:11" ht="15">
      <c r="A23" s="3" t="s">
        <v>3</v>
      </c>
      <c r="B23" s="4">
        <v>37</v>
      </c>
      <c r="C23" s="4">
        <v>22</v>
      </c>
      <c r="D23" s="4">
        <f t="shared" si="0"/>
        <v>59.5</v>
      </c>
      <c r="E23" s="4">
        <v>36</v>
      </c>
      <c r="F23" s="4">
        <v>13</v>
      </c>
      <c r="G23" s="4">
        <f t="shared" si="1"/>
        <v>36.1</v>
      </c>
      <c r="H23" s="4">
        <f t="shared" si="2"/>
        <v>97.3</v>
      </c>
      <c r="I23" s="4">
        <f t="shared" si="3"/>
        <v>59.1</v>
      </c>
      <c r="J23" s="4">
        <f t="shared" si="4"/>
        <v>-1</v>
      </c>
      <c r="K23" s="4">
        <f t="shared" si="5"/>
        <v>-9</v>
      </c>
    </row>
    <row r="24" spans="1:11" ht="15">
      <c r="A24" s="3" t="s">
        <v>2</v>
      </c>
      <c r="B24" s="4">
        <v>38</v>
      </c>
      <c r="C24" s="4">
        <v>13</v>
      </c>
      <c r="D24" s="4">
        <f t="shared" si="0"/>
        <v>34.2</v>
      </c>
      <c r="E24" s="4">
        <v>41</v>
      </c>
      <c r="F24" s="4">
        <v>20</v>
      </c>
      <c r="G24" s="4">
        <f t="shared" si="1"/>
        <v>48.8</v>
      </c>
      <c r="H24" s="4">
        <f t="shared" si="2"/>
        <v>107.9</v>
      </c>
      <c r="I24" s="4">
        <f t="shared" si="3"/>
        <v>153.8</v>
      </c>
      <c r="J24" s="4">
        <f t="shared" si="4"/>
        <v>3</v>
      </c>
      <c r="K24" s="4">
        <f t="shared" si="5"/>
        <v>7</v>
      </c>
    </row>
    <row r="25" spans="1:11" ht="15">
      <c r="A25" s="3" t="s">
        <v>25</v>
      </c>
      <c r="B25" s="4">
        <v>43</v>
      </c>
      <c r="C25" s="4">
        <v>22</v>
      </c>
      <c r="D25" s="4">
        <f t="shared" si="0"/>
        <v>51.2</v>
      </c>
      <c r="E25" s="4">
        <v>39</v>
      </c>
      <c r="F25" s="4">
        <v>18</v>
      </c>
      <c r="G25" s="4">
        <f t="shared" si="1"/>
        <v>46.2</v>
      </c>
      <c r="H25" s="4">
        <f t="shared" si="2"/>
        <v>90.7</v>
      </c>
      <c r="I25" s="4">
        <f t="shared" si="3"/>
        <v>81.8</v>
      </c>
      <c r="J25" s="4">
        <f t="shared" si="4"/>
        <v>-4</v>
      </c>
      <c r="K25" s="4">
        <f t="shared" si="5"/>
        <v>-4</v>
      </c>
    </row>
    <row r="26" spans="1:11" ht="15.75">
      <c r="A26" s="1" t="s">
        <v>1</v>
      </c>
      <c r="B26" s="2">
        <f>SUM(B15:B25)</f>
        <v>394</v>
      </c>
      <c r="C26" s="2">
        <f>SUM(C15:C25)</f>
        <v>176</v>
      </c>
      <c r="D26" s="2">
        <f t="shared" si="0"/>
        <v>44.7</v>
      </c>
      <c r="E26" s="2">
        <f>SUM(E15:E25)</f>
        <v>387</v>
      </c>
      <c r="F26" s="2">
        <f>SUM(F15:F25)</f>
        <v>173</v>
      </c>
      <c r="G26" s="2">
        <f t="shared" si="1"/>
        <v>44.7</v>
      </c>
      <c r="H26" s="2">
        <f t="shared" si="2"/>
        <v>98.2</v>
      </c>
      <c r="I26" s="2">
        <f t="shared" si="3"/>
        <v>98.3</v>
      </c>
      <c r="J26" s="2">
        <f t="shared" si="4"/>
        <v>-7</v>
      </c>
      <c r="K26" s="2">
        <f t="shared" si="5"/>
        <v>-3</v>
      </c>
    </row>
    <row r="27" spans="1:11" ht="15.75">
      <c r="A27" s="1" t="s">
        <v>0</v>
      </c>
      <c r="B27" s="2">
        <f>SUM(B26,B14)</f>
        <v>1116</v>
      </c>
      <c r="C27" s="2">
        <f>SUM(C26,C14)</f>
        <v>579</v>
      </c>
      <c r="D27" s="2">
        <f t="shared" si="0"/>
        <v>51.9</v>
      </c>
      <c r="E27" s="2">
        <f>SUM(E26,E14)</f>
        <v>1062</v>
      </c>
      <c r="F27" s="2">
        <f>SUM(F26,F14)</f>
        <v>532</v>
      </c>
      <c r="G27" s="2">
        <f t="shared" si="1"/>
        <v>50.1</v>
      </c>
      <c r="H27" s="2">
        <f t="shared" si="2"/>
        <v>95.2</v>
      </c>
      <c r="I27" s="2">
        <f t="shared" si="3"/>
        <v>91.9</v>
      </c>
      <c r="J27" s="2">
        <f t="shared" si="4"/>
        <v>-54</v>
      </c>
      <c r="K27" s="2">
        <f t="shared" si="5"/>
        <v>-47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6" zoomScaleNormal="76" zoomScalePageLayoutView="0" workbookViewId="0" topLeftCell="A1">
      <selection activeCell="J21" sqref="J21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98" t="s">
        <v>33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99"/>
      <c r="B3" s="99"/>
      <c r="C3" s="99"/>
      <c r="D3" s="99"/>
      <c r="E3" s="99"/>
      <c r="F3" s="99"/>
      <c r="G3" s="99"/>
      <c r="H3" s="99"/>
      <c r="I3" s="99"/>
      <c r="J3" s="99"/>
    </row>
    <row r="5" spans="5:7" ht="12.75">
      <c r="E5" s="8"/>
      <c r="F5" s="8"/>
      <c r="G5" s="8"/>
    </row>
    <row r="6" spans="1:10" ht="14.25" customHeight="1">
      <c r="A6" s="100" t="s">
        <v>22</v>
      </c>
      <c r="B6" s="103" t="s">
        <v>34</v>
      </c>
      <c r="C6" s="104"/>
      <c r="D6" s="105"/>
      <c r="E6" s="109" t="s">
        <v>35</v>
      </c>
      <c r="F6" s="110"/>
      <c r="G6" s="111"/>
      <c r="H6" s="109" t="s">
        <v>36</v>
      </c>
      <c r="I6" s="110"/>
      <c r="J6" s="111"/>
    </row>
    <row r="7" spans="1:10" ht="14.25" customHeight="1">
      <c r="A7" s="101"/>
      <c r="B7" s="106"/>
      <c r="C7" s="107"/>
      <c r="D7" s="108"/>
      <c r="E7" s="112"/>
      <c r="F7" s="113"/>
      <c r="G7" s="114"/>
      <c r="H7" s="112"/>
      <c r="I7" s="113"/>
      <c r="J7" s="114"/>
    </row>
    <row r="8" spans="1:10" ht="12.75">
      <c r="A8" s="102"/>
      <c r="B8" s="9" t="s">
        <v>161</v>
      </c>
      <c r="C8" s="9" t="s">
        <v>162</v>
      </c>
      <c r="D8" s="10">
        <v>0.08402777777777777</v>
      </c>
      <c r="E8" s="9" t="s">
        <v>161</v>
      </c>
      <c r="F8" s="9" t="s">
        <v>162</v>
      </c>
      <c r="G8" s="10">
        <v>0.2111111111111111</v>
      </c>
      <c r="H8" s="9" t="s">
        <v>161</v>
      </c>
      <c r="I8" s="9" t="s">
        <v>162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61.2</v>
      </c>
      <c r="C10" s="11">
        <v>60.4</v>
      </c>
      <c r="D10" s="11">
        <f>ROUND(C10/B10*100,1)</f>
        <v>98.7</v>
      </c>
      <c r="E10" s="12">
        <v>83.5</v>
      </c>
      <c r="F10" s="12">
        <v>83.2</v>
      </c>
      <c r="G10" s="11">
        <f>ROUND(F10/E10*100,1)</f>
        <v>99.6</v>
      </c>
      <c r="H10" s="12">
        <v>16.5</v>
      </c>
      <c r="I10" s="12">
        <v>16.8</v>
      </c>
      <c r="J10" s="11">
        <f aca="true" t="shared" si="0" ref="J10:J23">ROUND(I10/H10*100,1)</f>
        <v>101.8</v>
      </c>
    </row>
    <row r="11" spans="1:10" ht="15">
      <c r="A11" s="3" t="s">
        <v>11</v>
      </c>
      <c r="B11" s="13">
        <v>4.5</v>
      </c>
      <c r="C11" s="13">
        <v>4.6</v>
      </c>
      <c r="D11" s="13">
        <f>ROUND(C11/B11*100,1)</f>
        <v>102.2</v>
      </c>
      <c r="E11" s="14">
        <v>84.5</v>
      </c>
      <c r="F11" s="14">
        <v>83.3</v>
      </c>
      <c r="G11" s="13">
        <f aca="true" t="shared" si="1" ref="G11:G23">ROUND(F11/E11*100,1)</f>
        <v>98.6</v>
      </c>
      <c r="H11" s="14">
        <v>15.5</v>
      </c>
      <c r="I11" s="14">
        <v>16.7</v>
      </c>
      <c r="J11" s="13">
        <f t="shared" si="0"/>
        <v>107.7</v>
      </c>
    </row>
    <row r="12" spans="1:10" ht="15">
      <c r="A12" s="3" t="s">
        <v>10</v>
      </c>
      <c r="B12" s="13">
        <v>3.4</v>
      </c>
      <c r="C12" s="13">
        <v>2.8</v>
      </c>
      <c r="D12" s="13">
        <f>ROUND(C12/B12*100,1)</f>
        <v>82.4</v>
      </c>
      <c r="E12" s="14">
        <v>86.7</v>
      </c>
      <c r="F12" s="14">
        <v>85.2</v>
      </c>
      <c r="G12" s="13">
        <f t="shared" si="1"/>
        <v>98.3</v>
      </c>
      <c r="H12" s="14">
        <v>13.3</v>
      </c>
      <c r="I12" s="14">
        <v>14.8</v>
      </c>
      <c r="J12" s="13">
        <f t="shared" si="0"/>
        <v>111.3</v>
      </c>
    </row>
    <row r="13" spans="1:10" ht="15">
      <c r="A13" s="3" t="s">
        <v>9</v>
      </c>
      <c r="B13" s="13">
        <v>2.2</v>
      </c>
      <c r="C13" s="13">
        <v>2.4</v>
      </c>
      <c r="D13" s="13">
        <f aca="true" t="shared" si="2" ref="D13:D22">ROUND(C13/B13*100,10)</f>
        <v>109.0909090909</v>
      </c>
      <c r="E13" s="14">
        <v>86.6</v>
      </c>
      <c r="F13" s="14">
        <v>84</v>
      </c>
      <c r="G13" s="13">
        <f t="shared" si="1"/>
        <v>97</v>
      </c>
      <c r="H13" s="14">
        <v>13.4</v>
      </c>
      <c r="I13" s="14">
        <v>16</v>
      </c>
      <c r="J13" s="13">
        <f t="shared" si="0"/>
        <v>119.4</v>
      </c>
    </row>
    <row r="14" spans="1:10" ht="15">
      <c r="A14" s="3" t="s">
        <v>8</v>
      </c>
      <c r="B14" s="13">
        <v>4.3</v>
      </c>
      <c r="C14" s="13">
        <v>4.4</v>
      </c>
      <c r="D14" s="13">
        <f t="shared" si="2"/>
        <v>102.3255813953</v>
      </c>
      <c r="E14" s="14">
        <v>81.7</v>
      </c>
      <c r="F14" s="14">
        <v>85.1</v>
      </c>
      <c r="G14" s="13">
        <f t="shared" si="1"/>
        <v>104.2</v>
      </c>
      <c r="H14" s="14">
        <v>18.3</v>
      </c>
      <c r="I14" s="14">
        <v>14.9</v>
      </c>
      <c r="J14" s="13">
        <f t="shared" si="0"/>
        <v>81.4</v>
      </c>
    </row>
    <row r="15" spans="1:10" ht="15">
      <c r="A15" s="3" t="s">
        <v>7</v>
      </c>
      <c r="B15" s="13">
        <v>3.9</v>
      </c>
      <c r="C15" s="13">
        <v>4.2</v>
      </c>
      <c r="D15" s="13">
        <f t="shared" si="2"/>
        <v>107.6923076923</v>
      </c>
      <c r="E15" s="14">
        <v>84.6</v>
      </c>
      <c r="F15" s="14">
        <v>86.7</v>
      </c>
      <c r="G15" s="13">
        <f t="shared" si="1"/>
        <v>102.5</v>
      </c>
      <c r="H15" s="14">
        <v>15.4</v>
      </c>
      <c r="I15" s="14">
        <v>13.3</v>
      </c>
      <c r="J15" s="13">
        <f t="shared" si="0"/>
        <v>86.4</v>
      </c>
    </row>
    <row r="16" spans="1:10" ht="15">
      <c r="A16" s="3" t="s">
        <v>6</v>
      </c>
      <c r="B16" s="13">
        <v>2.3</v>
      </c>
      <c r="C16" s="13">
        <v>2.1</v>
      </c>
      <c r="D16" s="13">
        <f t="shared" si="2"/>
        <v>91.3043478261</v>
      </c>
      <c r="E16" s="14">
        <v>89</v>
      </c>
      <c r="F16" s="14">
        <v>85.1</v>
      </c>
      <c r="G16" s="13">
        <f t="shared" si="1"/>
        <v>95.6</v>
      </c>
      <c r="H16" s="14">
        <v>11</v>
      </c>
      <c r="I16" s="14">
        <v>14.9</v>
      </c>
      <c r="J16" s="13">
        <f t="shared" si="0"/>
        <v>135.5</v>
      </c>
    </row>
    <row r="17" spans="1:10" ht="15">
      <c r="A17" s="3" t="s">
        <v>5</v>
      </c>
      <c r="B17" s="13">
        <v>2.1</v>
      </c>
      <c r="C17" s="13">
        <v>2.5</v>
      </c>
      <c r="D17" s="13">
        <f t="shared" si="2"/>
        <v>119.0476190476</v>
      </c>
      <c r="E17" s="14">
        <v>86.2</v>
      </c>
      <c r="F17" s="14">
        <v>82.8</v>
      </c>
      <c r="G17" s="13">
        <v>13.8</v>
      </c>
      <c r="H17" s="14">
        <v>13.8</v>
      </c>
      <c r="I17" s="14">
        <v>17.2</v>
      </c>
      <c r="J17" s="13">
        <f t="shared" si="0"/>
        <v>124.6</v>
      </c>
    </row>
    <row r="18" spans="1:10" ht="15">
      <c r="A18" s="3" t="s">
        <v>4</v>
      </c>
      <c r="B18" s="13">
        <v>4.6</v>
      </c>
      <c r="C18" s="13">
        <v>4.5</v>
      </c>
      <c r="D18" s="13">
        <f t="shared" si="2"/>
        <v>97.8260869565</v>
      </c>
      <c r="E18" s="14">
        <v>89.5</v>
      </c>
      <c r="F18" s="14">
        <v>87.9</v>
      </c>
      <c r="G18" s="13">
        <v>10.5</v>
      </c>
      <c r="H18" s="14">
        <v>10.5</v>
      </c>
      <c r="I18" s="14">
        <v>12.1</v>
      </c>
      <c r="J18" s="13">
        <f t="shared" si="0"/>
        <v>115.2</v>
      </c>
    </row>
    <row r="19" spans="1:10" ht="15">
      <c r="A19" s="3" t="s">
        <v>3</v>
      </c>
      <c r="B19" s="13">
        <v>3.4</v>
      </c>
      <c r="C19" s="13">
        <v>3.7</v>
      </c>
      <c r="D19" s="13">
        <f t="shared" si="2"/>
        <v>108.8235294118</v>
      </c>
      <c r="E19" s="14">
        <v>85</v>
      </c>
      <c r="F19" s="14">
        <v>85.2</v>
      </c>
      <c r="G19" s="13">
        <v>15</v>
      </c>
      <c r="H19" s="14">
        <v>15</v>
      </c>
      <c r="I19" s="14">
        <v>14.8</v>
      </c>
      <c r="J19" s="13">
        <f t="shared" si="0"/>
        <v>98.7</v>
      </c>
    </row>
    <row r="20" spans="1:10" ht="15">
      <c r="A20" s="3" t="s">
        <v>2</v>
      </c>
      <c r="B20" s="13">
        <v>3.8</v>
      </c>
      <c r="C20" s="13">
        <v>4.1</v>
      </c>
      <c r="D20" s="13">
        <f t="shared" si="2"/>
        <v>107.8947368421</v>
      </c>
      <c r="E20" s="14">
        <v>86</v>
      </c>
      <c r="F20" s="14">
        <v>84.8</v>
      </c>
      <c r="G20" s="13">
        <v>14</v>
      </c>
      <c r="H20" s="14">
        <v>14</v>
      </c>
      <c r="I20" s="14">
        <v>15.2</v>
      </c>
      <c r="J20" s="13">
        <f t="shared" si="0"/>
        <v>108.6</v>
      </c>
    </row>
    <row r="21" spans="1:10" ht="15">
      <c r="A21" s="3" t="s">
        <v>25</v>
      </c>
      <c r="B21" s="13">
        <v>4.3</v>
      </c>
      <c r="C21" s="13">
        <v>4.3</v>
      </c>
      <c r="D21" s="13">
        <f t="shared" si="2"/>
        <v>100</v>
      </c>
      <c r="E21" s="14">
        <v>85.9</v>
      </c>
      <c r="F21" s="14">
        <v>86.3</v>
      </c>
      <c r="G21" s="13">
        <f t="shared" si="1"/>
        <v>100.5</v>
      </c>
      <c r="H21" s="14">
        <v>14.1</v>
      </c>
      <c r="I21" s="14">
        <v>13.7</v>
      </c>
      <c r="J21" s="13">
        <f t="shared" si="0"/>
        <v>97.2</v>
      </c>
    </row>
    <row r="22" spans="1:10" ht="15.75">
      <c r="A22" s="1" t="s">
        <v>1</v>
      </c>
      <c r="B22" s="11">
        <f>SUM(B11:B21)</f>
        <v>38.8</v>
      </c>
      <c r="C22" s="11">
        <v>39.6</v>
      </c>
      <c r="D22" s="11">
        <f t="shared" si="2"/>
        <v>102.0618556701</v>
      </c>
      <c r="E22" s="11">
        <v>85.8</v>
      </c>
      <c r="F22" s="11">
        <v>85.3</v>
      </c>
      <c r="G22" s="11">
        <f t="shared" si="1"/>
        <v>99.4</v>
      </c>
      <c r="H22" s="12">
        <v>14.2</v>
      </c>
      <c r="I22" s="12">
        <v>14.7</v>
      </c>
      <c r="J22" s="11">
        <f t="shared" si="0"/>
        <v>103.5</v>
      </c>
    </row>
    <row r="23" spans="1:10" ht="15.75">
      <c r="A23" s="1" t="s">
        <v>38</v>
      </c>
      <c r="B23" s="11">
        <f>SUM(B10:B21)</f>
        <v>100</v>
      </c>
      <c r="C23" s="11">
        <f>SUM(C10:C21)</f>
        <v>100</v>
      </c>
      <c r="D23" s="11">
        <f>ROUND(C23/B23*100,0)</f>
        <v>100</v>
      </c>
      <c r="E23" s="11">
        <v>84.4</v>
      </c>
      <c r="F23" s="11">
        <v>84</v>
      </c>
      <c r="G23" s="11">
        <f t="shared" si="1"/>
        <v>99.5</v>
      </c>
      <c r="H23" s="11">
        <v>15.6</v>
      </c>
      <c r="I23" s="11">
        <v>16</v>
      </c>
      <c r="J23" s="11">
        <f t="shared" si="0"/>
        <v>102.6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7" zoomScaleNormal="77" zoomScalePageLayoutView="0" workbookViewId="0" topLeftCell="A1">
      <selection activeCell="G27" sqref="G27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89" t="s">
        <v>39</v>
      </c>
      <c r="C1" s="89"/>
      <c r="D1" s="89"/>
      <c r="E1" s="89"/>
      <c r="F1" s="89"/>
      <c r="G1" s="89"/>
      <c r="J1" s="90" t="s">
        <v>40</v>
      </c>
      <c r="K1" s="90"/>
    </row>
    <row r="2" ht="12.75">
      <c r="F2" s="6"/>
    </row>
    <row r="3" spans="1:11" ht="15">
      <c r="A3" s="91" t="s">
        <v>22</v>
      </c>
      <c r="B3" s="94" t="s">
        <v>21</v>
      </c>
      <c r="C3" s="95"/>
      <c r="D3" s="95"/>
      <c r="E3" s="95"/>
      <c r="F3" s="95"/>
      <c r="G3" s="96"/>
      <c r="H3" s="85" t="s">
        <v>20</v>
      </c>
      <c r="I3" s="86"/>
      <c r="J3" s="85" t="s">
        <v>31</v>
      </c>
      <c r="K3" s="86"/>
    </row>
    <row r="4" spans="1:11" ht="15">
      <c r="A4" s="92"/>
      <c r="B4" s="94" t="s">
        <v>159</v>
      </c>
      <c r="C4" s="95"/>
      <c r="D4" s="96"/>
      <c r="E4" s="94" t="s">
        <v>160</v>
      </c>
      <c r="F4" s="95"/>
      <c r="G4" s="96"/>
      <c r="H4" s="87"/>
      <c r="I4" s="88"/>
      <c r="J4" s="87"/>
      <c r="K4" s="88"/>
    </row>
    <row r="5" spans="1:11" ht="15">
      <c r="A5" s="93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385</v>
      </c>
      <c r="C7" s="2">
        <v>208</v>
      </c>
      <c r="D7" s="2">
        <f>ROUND((C7/B7)*100,1)</f>
        <v>54</v>
      </c>
      <c r="E7" s="2">
        <v>338</v>
      </c>
      <c r="F7" s="2">
        <v>178</v>
      </c>
      <c r="G7" s="2">
        <f>ROUND((F7/E7)*100,1)</f>
        <v>52.7</v>
      </c>
      <c r="H7" s="2">
        <f>ROUND((E7/B7)*100,1)</f>
        <v>87.8</v>
      </c>
      <c r="I7" s="2">
        <f aca="true" t="shared" si="0" ref="I7:I20">ROUND((F7/C7)*100,1)</f>
        <v>85.6</v>
      </c>
      <c r="J7" s="2">
        <f aca="true" t="shared" si="1" ref="J7:K20">E7-B7</f>
        <v>-47</v>
      </c>
      <c r="K7" s="2">
        <f t="shared" si="1"/>
        <v>-30</v>
      </c>
    </row>
    <row r="8" spans="1:11" ht="15">
      <c r="A8" s="3" t="s">
        <v>11</v>
      </c>
      <c r="B8" s="4">
        <v>24</v>
      </c>
      <c r="C8" s="4">
        <v>7</v>
      </c>
      <c r="D8" s="4">
        <f aca="true" t="shared" si="2" ref="D8:D20">ROUND((C8/B8)*100,1)</f>
        <v>29.2</v>
      </c>
      <c r="E8" s="4">
        <v>21</v>
      </c>
      <c r="F8" s="4">
        <v>10</v>
      </c>
      <c r="G8" s="4">
        <f aca="true" t="shared" si="3" ref="G8:G20">ROUND((F8/E8)*100,1)</f>
        <v>47.6</v>
      </c>
      <c r="H8" s="4">
        <f aca="true" t="shared" si="4" ref="H8:H20">ROUND((E8/B8)*100,1)</f>
        <v>87.5</v>
      </c>
      <c r="I8" s="4">
        <f t="shared" si="0"/>
        <v>142.9</v>
      </c>
      <c r="J8" s="4">
        <f t="shared" si="1"/>
        <v>-3</v>
      </c>
      <c r="K8" s="4">
        <f t="shared" si="1"/>
        <v>3</v>
      </c>
    </row>
    <row r="9" spans="1:11" ht="15">
      <c r="A9" s="3" t="s">
        <v>10</v>
      </c>
      <c r="B9" s="4">
        <v>23</v>
      </c>
      <c r="C9" s="4">
        <v>12</v>
      </c>
      <c r="D9" s="4">
        <f t="shared" si="2"/>
        <v>52.2</v>
      </c>
      <c r="E9" s="4">
        <v>19</v>
      </c>
      <c r="F9" s="4">
        <v>11</v>
      </c>
      <c r="G9" s="4">
        <f t="shared" si="3"/>
        <v>57.9</v>
      </c>
      <c r="H9" s="4">
        <f t="shared" si="4"/>
        <v>82.6</v>
      </c>
      <c r="I9" s="4">
        <f t="shared" si="0"/>
        <v>91.7</v>
      </c>
      <c r="J9" s="4">
        <f t="shared" si="1"/>
        <v>-4</v>
      </c>
      <c r="K9" s="4">
        <f t="shared" si="1"/>
        <v>-1</v>
      </c>
    </row>
    <row r="10" spans="1:11" ht="15">
      <c r="A10" s="3" t="s">
        <v>9</v>
      </c>
      <c r="B10" s="4">
        <v>11</v>
      </c>
      <c r="C10" s="4">
        <v>7</v>
      </c>
      <c r="D10" s="4">
        <f t="shared" si="2"/>
        <v>63.6</v>
      </c>
      <c r="E10" s="4">
        <v>13</v>
      </c>
      <c r="F10" s="4">
        <v>11</v>
      </c>
      <c r="G10" s="4">
        <f t="shared" si="3"/>
        <v>84.6</v>
      </c>
      <c r="H10" s="4">
        <f t="shared" si="4"/>
        <v>118.2</v>
      </c>
      <c r="I10" s="4">
        <f t="shared" si="0"/>
        <v>157.1</v>
      </c>
      <c r="J10" s="4">
        <f t="shared" si="1"/>
        <v>2</v>
      </c>
      <c r="K10" s="4">
        <f t="shared" si="1"/>
        <v>4</v>
      </c>
    </row>
    <row r="11" spans="1:11" ht="15">
      <c r="A11" s="3" t="s">
        <v>8</v>
      </c>
      <c r="B11" s="4">
        <v>30</v>
      </c>
      <c r="C11" s="4">
        <v>19</v>
      </c>
      <c r="D11" s="4">
        <f t="shared" si="2"/>
        <v>63.3</v>
      </c>
      <c r="E11" s="4">
        <v>34</v>
      </c>
      <c r="F11" s="4">
        <v>20</v>
      </c>
      <c r="G11" s="4">
        <f t="shared" si="3"/>
        <v>58.8</v>
      </c>
      <c r="H11" s="4">
        <f t="shared" si="4"/>
        <v>113.3</v>
      </c>
      <c r="I11" s="4">
        <f t="shared" si="0"/>
        <v>105.3</v>
      </c>
      <c r="J11" s="4">
        <f t="shared" si="1"/>
        <v>4</v>
      </c>
      <c r="K11" s="4">
        <f t="shared" si="1"/>
        <v>1</v>
      </c>
    </row>
    <row r="12" spans="1:11" ht="15">
      <c r="A12" s="3" t="s">
        <v>7</v>
      </c>
      <c r="B12" s="4">
        <v>17</v>
      </c>
      <c r="C12" s="4">
        <v>7</v>
      </c>
      <c r="D12" s="4">
        <f t="shared" si="2"/>
        <v>41.2</v>
      </c>
      <c r="E12" s="4">
        <v>27</v>
      </c>
      <c r="F12" s="4">
        <v>14</v>
      </c>
      <c r="G12" s="4">
        <f t="shared" si="3"/>
        <v>51.9</v>
      </c>
      <c r="H12" s="4">
        <f t="shared" si="4"/>
        <v>158.8</v>
      </c>
      <c r="I12" s="4">
        <f t="shared" si="0"/>
        <v>200</v>
      </c>
      <c r="J12" s="4">
        <f t="shared" si="1"/>
        <v>10</v>
      </c>
      <c r="K12" s="4">
        <f t="shared" si="1"/>
        <v>7</v>
      </c>
    </row>
    <row r="13" spans="1:11" ht="15">
      <c r="A13" s="3" t="s">
        <v>6</v>
      </c>
      <c r="B13" s="4">
        <v>7</v>
      </c>
      <c r="C13" s="4">
        <v>4</v>
      </c>
      <c r="D13" s="4">
        <f t="shared" si="2"/>
        <v>57.1</v>
      </c>
      <c r="E13" s="4">
        <v>11</v>
      </c>
      <c r="F13" s="4">
        <v>7</v>
      </c>
      <c r="G13" s="4">
        <f t="shared" si="3"/>
        <v>63.6</v>
      </c>
      <c r="H13" s="4">
        <f t="shared" si="4"/>
        <v>157.1</v>
      </c>
      <c r="I13" s="4">
        <f t="shared" si="0"/>
        <v>175</v>
      </c>
      <c r="J13" s="4">
        <f t="shared" si="1"/>
        <v>4</v>
      </c>
      <c r="K13" s="4">
        <f t="shared" si="1"/>
        <v>3</v>
      </c>
    </row>
    <row r="14" spans="1:11" ht="15">
      <c r="A14" s="3" t="s">
        <v>5</v>
      </c>
      <c r="B14" s="4">
        <v>10</v>
      </c>
      <c r="C14" s="4">
        <v>6</v>
      </c>
      <c r="D14" s="4">
        <f t="shared" si="2"/>
        <v>60</v>
      </c>
      <c r="E14" s="4">
        <v>12</v>
      </c>
      <c r="F14" s="4">
        <v>5</v>
      </c>
      <c r="G14" s="4">
        <f t="shared" si="3"/>
        <v>41.7</v>
      </c>
      <c r="H14" s="4">
        <f t="shared" si="4"/>
        <v>120</v>
      </c>
      <c r="I14" s="4">
        <f t="shared" si="0"/>
        <v>83.3</v>
      </c>
      <c r="J14" s="4">
        <f t="shared" si="1"/>
        <v>2</v>
      </c>
      <c r="K14" s="4">
        <f t="shared" si="1"/>
        <v>-1</v>
      </c>
    </row>
    <row r="15" spans="1:11" ht="15">
      <c r="A15" s="3" t="s">
        <v>4</v>
      </c>
      <c r="B15" s="4">
        <v>26</v>
      </c>
      <c r="C15" s="4">
        <v>14</v>
      </c>
      <c r="D15" s="4">
        <f t="shared" si="2"/>
        <v>53.8</v>
      </c>
      <c r="E15" s="4">
        <v>15</v>
      </c>
      <c r="F15" s="4">
        <v>10</v>
      </c>
      <c r="G15" s="4">
        <f t="shared" si="3"/>
        <v>66.7</v>
      </c>
      <c r="H15" s="4">
        <f t="shared" si="4"/>
        <v>57.7</v>
      </c>
      <c r="I15" s="4">
        <f t="shared" si="0"/>
        <v>71.4</v>
      </c>
      <c r="J15" s="4">
        <f t="shared" si="1"/>
        <v>-11</v>
      </c>
      <c r="K15" s="4">
        <f t="shared" si="1"/>
        <v>-4</v>
      </c>
    </row>
    <row r="16" spans="1:11" ht="15">
      <c r="A16" s="3" t="s">
        <v>3</v>
      </c>
      <c r="B16" s="4">
        <v>23</v>
      </c>
      <c r="C16" s="4">
        <v>11</v>
      </c>
      <c r="D16" s="4">
        <f t="shared" si="2"/>
        <v>47.8</v>
      </c>
      <c r="E16" s="4">
        <v>24</v>
      </c>
      <c r="F16" s="4">
        <v>9</v>
      </c>
      <c r="G16" s="4">
        <f t="shared" si="3"/>
        <v>37.5</v>
      </c>
      <c r="H16" s="4">
        <f t="shared" si="4"/>
        <v>104.3</v>
      </c>
      <c r="I16" s="4">
        <f t="shared" si="0"/>
        <v>81.8</v>
      </c>
      <c r="J16" s="4">
        <f t="shared" si="1"/>
        <v>1</v>
      </c>
      <c r="K16" s="4">
        <f t="shared" si="1"/>
        <v>-2</v>
      </c>
    </row>
    <row r="17" spans="1:11" ht="15">
      <c r="A17" s="3" t="s">
        <v>2</v>
      </c>
      <c r="B17" s="4">
        <v>18</v>
      </c>
      <c r="C17" s="4">
        <v>10</v>
      </c>
      <c r="D17" s="4">
        <f t="shared" si="2"/>
        <v>55.6</v>
      </c>
      <c r="E17" s="4">
        <v>18</v>
      </c>
      <c r="F17" s="4">
        <v>9</v>
      </c>
      <c r="G17" s="4">
        <f t="shared" si="3"/>
        <v>50</v>
      </c>
      <c r="H17" s="4">
        <f t="shared" si="4"/>
        <v>100</v>
      </c>
      <c r="I17" s="4">
        <f t="shared" si="0"/>
        <v>90</v>
      </c>
      <c r="J17" s="4">
        <f t="shared" si="1"/>
        <v>0</v>
      </c>
      <c r="K17" s="4">
        <f t="shared" si="1"/>
        <v>-1</v>
      </c>
    </row>
    <row r="18" spans="1:11" ht="15">
      <c r="A18" s="3" t="s">
        <v>25</v>
      </c>
      <c r="B18" s="4">
        <v>26</v>
      </c>
      <c r="C18" s="4">
        <v>11</v>
      </c>
      <c r="D18" s="4">
        <f t="shared" si="2"/>
        <v>42.3</v>
      </c>
      <c r="E18" s="4">
        <v>26</v>
      </c>
      <c r="F18" s="4">
        <v>12</v>
      </c>
      <c r="G18" s="4">
        <f t="shared" si="3"/>
        <v>46.2</v>
      </c>
      <c r="H18" s="4">
        <f t="shared" si="4"/>
        <v>100</v>
      </c>
      <c r="I18" s="4">
        <f t="shared" si="0"/>
        <v>109.1</v>
      </c>
      <c r="J18" s="4">
        <f t="shared" si="1"/>
        <v>0</v>
      </c>
      <c r="K18" s="4">
        <f t="shared" si="1"/>
        <v>1</v>
      </c>
    </row>
    <row r="19" spans="1:11" ht="15.75">
      <c r="A19" s="1" t="s">
        <v>1</v>
      </c>
      <c r="B19" s="2">
        <f>SUM(B8:B18)</f>
        <v>215</v>
      </c>
      <c r="C19" s="2">
        <f>SUM(C8:C18)</f>
        <v>108</v>
      </c>
      <c r="D19" s="2">
        <f t="shared" si="2"/>
        <v>50.2</v>
      </c>
      <c r="E19" s="2">
        <v>220</v>
      </c>
      <c r="F19" s="2">
        <v>118</v>
      </c>
      <c r="G19" s="2">
        <f t="shared" si="3"/>
        <v>53.6</v>
      </c>
      <c r="H19" s="2">
        <f t="shared" si="4"/>
        <v>102.3</v>
      </c>
      <c r="I19" s="2">
        <f t="shared" si="0"/>
        <v>109.3</v>
      </c>
      <c r="J19" s="2">
        <f t="shared" si="1"/>
        <v>5</v>
      </c>
      <c r="K19" s="2">
        <f t="shared" si="1"/>
        <v>10</v>
      </c>
    </row>
    <row r="20" spans="1:11" ht="15.75">
      <c r="A20" s="1" t="s">
        <v>0</v>
      </c>
      <c r="B20" s="2">
        <f>SUM(B7,B19)</f>
        <v>600</v>
      </c>
      <c r="C20" s="2">
        <f>SUM(C7,C19)</f>
        <v>316</v>
      </c>
      <c r="D20" s="15">
        <f t="shared" si="2"/>
        <v>52.7</v>
      </c>
      <c r="E20" s="2">
        <f>SUM(E7,E19)</f>
        <v>558</v>
      </c>
      <c r="F20" s="2">
        <f>SUM(F7,F19)</f>
        <v>296</v>
      </c>
      <c r="G20" s="15">
        <f t="shared" si="3"/>
        <v>53</v>
      </c>
      <c r="H20" s="2">
        <f t="shared" si="4"/>
        <v>93</v>
      </c>
      <c r="I20" s="2">
        <f t="shared" si="0"/>
        <v>93.7</v>
      </c>
      <c r="J20" s="2">
        <f t="shared" si="1"/>
        <v>-42</v>
      </c>
      <c r="K20" s="2">
        <f t="shared" si="1"/>
        <v>-20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91" t="s">
        <v>22</v>
      </c>
      <c r="B4" s="94" t="s">
        <v>43</v>
      </c>
      <c r="C4" s="95"/>
      <c r="D4" s="95"/>
      <c r="E4" s="96"/>
      <c r="F4" s="94" t="s">
        <v>44</v>
      </c>
      <c r="G4" s="95"/>
      <c r="H4" s="95"/>
      <c r="I4" s="96"/>
    </row>
    <row r="5" spans="1:9" ht="15">
      <c r="A5" s="92"/>
      <c r="B5" s="94" t="s">
        <v>161</v>
      </c>
      <c r="C5" s="96"/>
      <c r="D5" s="94" t="s">
        <v>162</v>
      </c>
      <c r="E5" s="96"/>
      <c r="F5" s="94" t="s">
        <v>159</v>
      </c>
      <c r="G5" s="96"/>
      <c r="H5" s="94" t="s">
        <v>160</v>
      </c>
      <c r="I5" s="96"/>
    </row>
    <row r="6" spans="1:9" ht="15">
      <c r="A6" s="93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453</v>
      </c>
      <c r="C8" s="2">
        <v>219</v>
      </c>
      <c r="D8" s="2">
        <v>442</v>
      </c>
      <c r="E8" s="2">
        <v>204</v>
      </c>
      <c r="F8" s="2">
        <v>61</v>
      </c>
      <c r="G8" s="2">
        <v>36</v>
      </c>
      <c r="H8" s="2">
        <v>84</v>
      </c>
      <c r="I8" s="2">
        <v>50</v>
      </c>
    </row>
    <row r="9" spans="1:9" ht="15">
      <c r="A9" s="3" t="s">
        <v>11</v>
      </c>
      <c r="B9" s="4">
        <v>21</v>
      </c>
      <c r="C9" s="4">
        <v>10</v>
      </c>
      <c r="D9" s="4">
        <v>16</v>
      </c>
      <c r="E9" s="4">
        <v>8</v>
      </c>
      <c r="F9" s="4">
        <v>3</v>
      </c>
      <c r="G9" s="4">
        <v>1</v>
      </c>
      <c r="H9" s="4">
        <v>2</v>
      </c>
      <c r="I9" s="4">
        <v>2</v>
      </c>
    </row>
    <row r="10" spans="1:9" ht="15">
      <c r="A10" s="3" t="s">
        <v>10</v>
      </c>
      <c r="B10" s="4">
        <v>11</v>
      </c>
      <c r="C10" s="4">
        <v>5</v>
      </c>
      <c r="D10" s="4">
        <v>10</v>
      </c>
      <c r="E10" s="4">
        <v>6</v>
      </c>
      <c r="F10" s="4">
        <v>0</v>
      </c>
      <c r="G10" s="4">
        <v>0</v>
      </c>
      <c r="H10" s="4">
        <v>2</v>
      </c>
      <c r="I10" s="4">
        <v>1</v>
      </c>
    </row>
    <row r="11" spans="1:9" ht="15">
      <c r="A11" s="3" t="s">
        <v>9</v>
      </c>
      <c r="B11" s="4">
        <v>6</v>
      </c>
      <c r="C11" s="4">
        <v>4</v>
      </c>
      <c r="D11" s="4">
        <v>13</v>
      </c>
      <c r="E11" s="4">
        <v>6</v>
      </c>
      <c r="F11" s="4">
        <v>0</v>
      </c>
      <c r="G11" s="4">
        <v>0</v>
      </c>
      <c r="H11" s="4">
        <v>0</v>
      </c>
      <c r="I11" s="4">
        <v>0</v>
      </c>
    </row>
    <row r="12" spans="1:9" ht="15">
      <c r="A12" s="3" t="s">
        <v>8</v>
      </c>
      <c r="B12" s="4">
        <v>12</v>
      </c>
      <c r="C12" s="4">
        <v>7</v>
      </c>
      <c r="D12" s="4">
        <v>14</v>
      </c>
      <c r="E12" s="4">
        <v>10</v>
      </c>
      <c r="F12" s="4">
        <v>1</v>
      </c>
      <c r="G12" s="4">
        <v>0</v>
      </c>
      <c r="H12" s="4">
        <v>5</v>
      </c>
      <c r="I12" s="4">
        <v>4</v>
      </c>
    </row>
    <row r="13" spans="1:9" ht="15">
      <c r="A13" s="3" t="s">
        <v>7</v>
      </c>
      <c r="B13" s="4">
        <v>19</v>
      </c>
      <c r="C13" s="4">
        <v>11</v>
      </c>
      <c r="D13" s="4">
        <v>14</v>
      </c>
      <c r="E13" s="4">
        <v>3</v>
      </c>
      <c r="F13" s="4">
        <v>0</v>
      </c>
      <c r="G13" s="4">
        <v>0</v>
      </c>
      <c r="H13" s="4">
        <v>3</v>
      </c>
      <c r="I13" s="4">
        <v>1</v>
      </c>
    </row>
    <row r="14" spans="1:9" ht="15">
      <c r="A14" s="3" t="s">
        <v>6</v>
      </c>
      <c r="B14" s="4">
        <v>4</v>
      </c>
      <c r="C14" s="4">
        <v>2</v>
      </c>
      <c r="D14" s="4">
        <v>4</v>
      </c>
      <c r="E14" s="4">
        <v>3</v>
      </c>
      <c r="F14" s="4">
        <v>1</v>
      </c>
      <c r="G14" s="4">
        <v>1</v>
      </c>
      <c r="H14" s="4">
        <v>1</v>
      </c>
      <c r="I14" s="4">
        <v>1</v>
      </c>
    </row>
    <row r="15" spans="1:9" ht="15">
      <c r="A15" s="3" t="s">
        <v>5</v>
      </c>
      <c r="B15" s="4">
        <v>9</v>
      </c>
      <c r="C15" s="4">
        <v>4</v>
      </c>
      <c r="D15" s="4">
        <v>5</v>
      </c>
      <c r="E15" s="4">
        <v>4</v>
      </c>
      <c r="F15" s="4">
        <v>1</v>
      </c>
      <c r="G15" s="4">
        <v>1</v>
      </c>
      <c r="H15" s="4">
        <v>2</v>
      </c>
      <c r="I15" s="4">
        <v>2</v>
      </c>
    </row>
    <row r="16" spans="1:9" ht="15">
      <c r="A16" s="3" t="s">
        <v>4</v>
      </c>
      <c r="B16" s="4">
        <v>17</v>
      </c>
      <c r="C16" s="4">
        <v>11</v>
      </c>
      <c r="D16" s="4">
        <v>20</v>
      </c>
      <c r="E16" s="4">
        <v>12</v>
      </c>
      <c r="F16" s="4">
        <v>1</v>
      </c>
      <c r="G16" s="4">
        <v>1</v>
      </c>
      <c r="H16" s="4">
        <v>3</v>
      </c>
      <c r="I16" s="4">
        <v>2</v>
      </c>
    </row>
    <row r="17" spans="1:9" ht="15">
      <c r="A17" s="3" t="s">
        <v>3</v>
      </c>
      <c r="B17" s="4">
        <v>18</v>
      </c>
      <c r="C17" s="4">
        <v>10</v>
      </c>
      <c r="D17" s="4">
        <v>16</v>
      </c>
      <c r="E17" s="4">
        <v>9</v>
      </c>
      <c r="F17" s="4">
        <v>2</v>
      </c>
      <c r="G17" s="4">
        <v>1</v>
      </c>
      <c r="H17" s="4">
        <v>4</v>
      </c>
      <c r="I17" s="4">
        <v>2</v>
      </c>
    </row>
    <row r="18" spans="1:9" ht="15">
      <c r="A18" s="3" t="s">
        <v>2</v>
      </c>
      <c r="B18" s="4">
        <v>17</v>
      </c>
      <c r="C18" s="4">
        <v>11</v>
      </c>
      <c r="D18" s="4">
        <v>11</v>
      </c>
      <c r="E18" s="4">
        <v>8</v>
      </c>
      <c r="F18" s="4">
        <v>2</v>
      </c>
      <c r="G18" s="4">
        <v>0</v>
      </c>
      <c r="H18" s="4">
        <v>3</v>
      </c>
      <c r="I18" s="4">
        <v>3</v>
      </c>
    </row>
    <row r="19" spans="1:9" ht="15">
      <c r="A19" s="3" t="s">
        <v>25</v>
      </c>
      <c r="B19" s="4">
        <v>20</v>
      </c>
      <c r="C19" s="4">
        <v>11</v>
      </c>
      <c r="D19" s="4">
        <v>18</v>
      </c>
      <c r="E19" s="4">
        <v>8</v>
      </c>
      <c r="F19" s="4">
        <v>1</v>
      </c>
      <c r="G19" s="4">
        <v>1</v>
      </c>
      <c r="H19" s="4">
        <v>5</v>
      </c>
      <c r="I19" s="4">
        <v>2</v>
      </c>
    </row>
    <row r="20" spans="1:9" ht="15.75">
      <c r="A20" s="1" t="s">
        <v>1</v>
      </c>
      <c r="B20" s="2">
        <f>SUM(B9:B19)</f>
        <v>154</v>
      </c>
      <c r="C20" s="2">
        <f>SUM(C9:C19)</f>
        <v>86</v>
      </c>
      <c r="D20" s="2">
        <v>141</v>
      </c>
      <c r="E20" s="2">
        <v>77</v>
      </c>
      <c r="F20" s="2">
        <f>SUM(F9:F19)</f>
        <v>12</v>
      </c>
      <c r="G20" s="2">
        <f>SUM(G9:G19)</f>
        <v>6</v>
      </c>
      <c r="H20" s="2">
        <v>30</v>
      </c>
      <c r="I20" s="2">
        <v>20</v>
      </c>
    </row>
    <row r="21" spans="1:11" ht="15.75">
      <c r="A21" s="1" t="s">
        <v>0</v>
      </c>
      <c r="B21" s="2">
        <f>SUM(B8,B20)</f>
        <v>607</v>
      </c>
      <c r="C21" s="2">
        <f>SUM(C8,C20)</f>
        <v>305</v>
      </c>
      <c r="D21" s="2">
        <f>SUM(D8,D20)</f>
        <v>583</v>
      </c>
      <c r="E21" s="2">
        <f>SUM(E8,E20)</f>
        <v>281</v>
      </c>
      <c r="F21" s="2">
        <f>SUM(F20,F8)</f>
        <v>73</v>
      </c>
      <c r="G21" s="2">
        <f>SUM(G20,G8)</f>
        <v>42</v>
      </c>
      <c r="H21" s="2">
        <f>SUM(H20,H8)</f>
        <v>114</v>
      </c>
      <c r="I21" s="2">
        <f>SUM(I20,I8)</f>
        <v>70</v>
      </c>
      <c r="K21" s="78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76" zoomScaleNormal="76" zoomScalePageLayoutView="0" workbookViewId="0" topLeftCell="A1">
      <selection activeCell="C37" sqref="C37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90" t="s">
        <v>47</v>
      </c>
      <c r="K1" s="90"/>
      <c r="L1" s="90"/>
    </row>
    <row r="2" spans="1:8" ht="12.75">
      <c r="A2" t="s">
        <v>163</v>
      </c>
      <c r="H2" t="s">
        <v>48</v>
      </c>
    </row>
    <row r="3" spans="1:8" ht="12.75">
      <c r="A3" t="s">
        <v>164</v>
      </c>
      <c r="H3" t="s">
        <v>49</v>
      </c>
    </row>
    <row r="4" spans="1:12" ht="12.75">
      <c r="A4" s="115" t="s">
        <v>22</v>
      </c>
      <c r="B4" s="117" t="s">
        <v>50</v>
      </c>
      <c r="C4" s="118"/>
      <c r="D4" s="117" t="s">
        <v>51</v>
      </c>
      <c r="E4" s="118"/>
      <c r="F4" s="117" t="s">
        <v>52</v>
      </c>
      <c r="G4" s="118"/>
      <c r="H4" s="117" t="s">
        <v>53</v>
      </c>
      <c r="I4" s="118"/>
      <c r="J4" s="117" t="s">
        <v>54</v>
      </c>
      <c r="K4" s="118"/>
      <c r="L4" s="18" t="s">
        <v>55</v>
      </c>
    </row>
    <row r="5" spans="1:12" ht="12.75">
      <c r="A5" s="116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</row>
    <row r="6" spans="1:12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</row>
    <row r="7" spans="1:12" ht="12.75">
      <c r="A7" s="20" t="s">
        <v>58</v>
      </c>
      <c r="B7" s="21">
        <v>715</v>
      </c>
      <c r="C7" s="21">
        <v>390</v>
      </c>
      <c r="D7" s="21">
        <v>1279</v>
      </c>
      <c r="E7" s="21">
        <v>766</v>
      </c>
      <c r="F7" s="21">
        <v>908</v>
      </c>
      <c r="G7" s="21">
        <v>491</v>
      </c>
      <c r="H7" s="21">
        <v>982</v>
      </c>
      <c r="I7" s="21">
        <v>509</v>
      </c>
      <c r="J7" s="22">
        <v>413</v>
      </c>
      <c r="K7" s="22">
        <v>169</v>
      </c>
      <c r="L7" s="22">
        <v>89</v>
      </c>
    </row>
    <row r="8" spans="1:12" ht="12.75">
      <c r="A8" s="23" t="s">
        <v>59</v>
      </c>
      <c r="B8" s="21">
        <v>594</v>
      </c>
      <c r="C8" s="21">
        <v>321</v>
      </c>
      <c r="D8" s="21">
        <v>1072</v>
      </c>
      <c r="E8" s="21">
        <v>620</v>
      </c>
      <c r="F8" s="21">
        <v>912</v>
      </c>
      <c r="G8" s="21">
        <v>514</v>
      </c>
      <c r="H8" s="21">
        <v>884</v>
      </c>
      <c r="I8" s="21">
        <v>464</v>
      </c>
      <c r="J8" s="22">
        <v>433</v>
      </c>
      <c r="K8" s="22">
        <v>192</v>
      </c>
      <c r="L8" s="22">
        <v>120</v>
      </c>
    </row>
    <row r="9" spans="1:12" ht="12.75">
      <c r="A9" s="24" t="s">
        <v>60</v>
      </c>
      <c r="B9" s="25">
        <v>101</v>
      </c>
      <c r="C9" s="25">
        <v>55</v>
      </c>
      <c r="D9" s="25">
        <v>86</v>
      </c>
      <c r="E9" s="25">
        <v>55</v>
      </c>
      <c r="F9" s="25">
        <v>49</v>
      </c>
      <c r="G9" s="25">
        <v>25</v>
      </c>
      <c r="H9" s="25">
        <v>57</v>
      </c>
      <c r="I9" s="25">
        <v>20</v>
      </c>
      <c r="J9" s="26">
        <v>24</v>
      </c>
      <c r="K9" s="26">
        <v>8</v>
      </c>
      <c r="L9" s="26">
        <v>5</v>
      </c>
    </row>
    <row r="10" spans="1:12" ht="12.75">
      <c r="A10" s="27" t="s">
        <v>61</v>
      </c>
      <c r="B10" s="25">
        <v>83</v>
      </c>
      <c r="C10" s="25">
        <v>46</v>
      </c>
      <c r="D10" s="25">
        <v>88</v>
      </c>
      <c r="E10" s="25">
        <v>58</v>
      </c>
      <c r="F10" s="25">
        <v>65</v>
      </c>
      <c r="G10" s="25">
        <v>33</v>
      </c>
      <c r="H10" s="25">
        <v>46</v>
      </c>
      <c r="I10" s="25">
        <v>15</v>
      </c>
      <c r="J10" s="26">
        <v>18</v>
      </c>
      <c r="K10" s="26">
        <v>5</v>
      </c>
      <c r="L10" s="26">
        <v>5</v>
      </c>
    </row>
    <row r="11" spans="1:12" ht="12.75">
      <c r="A11" s="24" t="s">
        <v>62</v>
      </c>
      <c r="B11" s="25">
        <v>84</v>
      </c>
      <c r="C11" s="25">
        <v>51</v>
      </c>
      <c r="D11" s="25">
        <v>72</v>
      </c>
      <c r="E11" s="25">
        <v>39</v>
      </c>
      <c r="F11" s="25">
        <v>32</v>
      </c>
      <c r="G11" s="25">
        <v>16</v>
      </c>
      <c r="H11" s="25">
        <v>35</v>
      </c>
      <c r="I11" s="25">
        <v>18</v>
      </c>
      <c r="J11" s="26">
        <v>11</v>
      </c>
      <c r="K11" s="26">
        <v>2</v>
      </c>
      <c r="L11" s="26">
        <v>7</v>
      </c>
    </row>
    <row r="12" spans="1:12" ht="12.75">
      <c r="A12" s="27" t="s">
        <v>61</v>
      </c>
      <c r="B12" s="25">
        <v>59</v>
      </c>
      <c r="C12" s="25">
        <v>32</v>
      </c>
      <c r="D12" s="25">
        <v>56</v>
      </c>
      <c r="E12" s="25">
        <v>30</v>
      </c>
      <c r="F12" s="25">
        <v>32</v>
      </c>
      <c r="G12" s="25">
        <v>20</v>
      </c>
      <c r="H12" s="25">
        <v>27</v>
      </c>
      <c r="I12" s="25">
        <v>11</v>
      </c>
      <c r="J12" s="26">
        <v>11</v>
      </c>
      <c r="K12" s="26">
        <v>4</v>
      </c>
      <c r="L12" s="26">
        <v>4</v>
      </c>
    </row>
    <row r="13" spans="1:13" ht="12.75">
      <c r="A13" s="24" t="s">
        <v>63</v>
      </c>
      <c r="B13" s="25">
        <v>52</v>
      </c>
      <c r="C13" s="25">
        <v>34</v>
      </c>
      <c r="D13" s="25">
        <v>58</v>
      </c>
      <c r="E13" s="25">
        <v>32</v>
      </c>
      <c r="F13" s="25">
        <v>17</v>
      </c>
      <c r="G13" s="25">
        <v>12</v>
      </c>
      <c r="H13" s="25">
        <v>16</v>
      </c>
      <c r="I13" s="25">
        <v>10</v>
      </c>
      <c r="J13" s="26">
        <v>9</v>
      </c>
      <c r="K13" s="26">
        <v>5</v>
      </c>
      <c r="L13" s="26">
        <v>5</v>
      </c>
      <c r="M13" s="84"/>
    </row>
    <row r="14" spans="1:12" ht="12.75">
      <c r="A14" s="27" t="s">
        <v>61</v>
      </c>
      <c r="B14" s="25">
        <v>53</v>
      </c>
      <c r="C14" s="25">
        <v>31</v>
      </c>
      <c r="D14" s="25">
        <v>52</v>
      </c>
      <c r="E14" s="25">
        <v>31</v>
      </c>
      <c r="F14" s="25">
        <v>22</v>
      </c>
      <c r="G14" s="25">
        <v>11</v>
      </c>
      <c r="H14" s="25">
        <v>19</v>
      </c>
      <c r="I14" s="25">
        <v>11</v>
      </c>
      <c r="J14" s="26">
        <v>12</v>
      </c>
      <c r="K14" s="26">
        <v>6</v>
      </c>
      <c r="L14" s="26">
        <v>4</v>
      </c>
    </row>
    <row r="15" spans="1:12" ht="12.75">
      <c r="A15" s="24" t="s">
        <v>64</v>
      </c>
      <c r="B15" s="25">
        <v>93</v>
      </c>
      <c r="C15" s="25">
        <v>52</v>
      </c>
      <c r="D15" s="25">
        <v>94</v>
      </c>
      <c r="E15" s="25">
        <v>56</v>
      </c>
      <c r="F15" s="25">
        <v>45</v>
      </c>
      <c r="G15" s="25">
        <v>24</v>
      </c>
      <c r="H15" s="25">
        <v>55</v>
      </c>
      <c r="I15" s="25">
        <v>27</v>
      </c>
      <c r="J15" s="26">
        <v>15</v>
      </c>
      <c r="K15" s="26">
        <v>6</v>
      </c>
      <c r="L15" s="26">
        <v>4</v>
      </c>
    </row>
    <row r="16" spans="1:12" ht="12.75">
      <c r="A16" s="27" t="s">
        <v>61</v>
      </c>
      <c r="B16" s="25">
        <v>78</v>
      </c>
      <c r="C16" s="25">
        <v>41</v>
      </c>
      <c r="D16" s="25">
        <v>78</v>
      </c>
      <c r="E16" s="25">
        <v>50</v>
      </c>
      <c r="F16" s="25">
        <v>66</v>
      </c>
      <c r="G16" s="25">
        <v>35</v>
      </c>
      <c r="H16" s="25">
        <v>54</v>
      </c>
      <c r="I16" s="25">
        <v>29</v>
      </c>
      <c r="J16" s="26">
        <v>17</v>
      </c>
      <c r="K16" s="26">
        <v>8</v>
      </c>
      <c r="L16" s="26">
        <v>2</v>
      </c>
    </row>
    <row r="17" spans="1:12" ht="12.75">
      <c r="A17" s="24" t="s">
        <v>65</v>
      </c>
      <c r="B17" s="25">
        <v>109</v>
      </c>
      <c r="C17" s="25">
        <v>58</v>
      </c>
      <c r="D17" s="25">
        <v>81</v>
      </c>
      <c r="E17" s="25">
        <v>47</v>
      </c>
      <c r="F17" s="25">
        <v>36</v>
      </c>
      <c r="G17" s="25">
        <v>21</v>
      </c>
      <c r="H17" s="25">
        <v>35</v>
      </c>
      <c r="I17" s="25">
        <v>13</v>
      </c>
      <c r="J17" s="26">
        <v>15</v>
      </c>
      <c r="K17" s="26">
        <v>6</v>
      </c>
      <c r="L17" s="26">
        <v>4</v>
      </c>
    </row>
    <row r="18" spans="1:12" ht="12.75">
      <c r="A18" s="27" t="s">
        <v>61</v>
      </c>
      <c r="B18" s="25">
        <v>104</v>
      </c>
      <c r="C18" s="25">
        <v>59</v>
      </c>
      <c r="D18" s="25">
        <v>80</v>
      </c>
      <c r="E18" s="25">
        <v>38</v>
      </c>
      <c r="F18" s="25">
        <v>41</v>
      </c>
      <c r="G18" s="25">
        <v>21</v>
      </c>
      <c r="H18" s="25">
        <v>37</v>
      </c>
      <c r="I18" s="25">
        <v>18</v>
      </c>
      <c r="J18" s="26">
        <v>12</v>
      </c>
      <c r="K18" s="26">
        <v>6</v>
      </c>
      <c r="L18" s="26">
        <v>5</v>
      </c>
    </row>
    <row r="19" spans="1:12" ht="12.75">
      <c r="A19" s="24" t="s">
        <v>66</v>
      </c>
      <c r="B19" s="25">
        <v>64</v>
      </c>
      <c r="C19" s="25">
        <v>38</v>
      </c>
      <c r="D19" s="25">
        <v>45</v>
      </c>
      <c r="E19" s="25">
        <v>27</v>
      </c>
      <c r="F19" s="25">
        <v>21</v>
      </c>
      <c r="G19" s="25">
        <v>8</v>
      </c>
      <c r="H19" s="25">
        <v>26</v>
      </c>
      <c r="I19" s="25">
        <v>13</v>
      </c>
      <c r="J19" s="26">
        <v>6</v>
      </c>
      <c r="K19" s="26">
        <v>3</v>
      </c>
      <c r="L19" s="26">
        <v>2</v>
      </c>
    </row>
    <row r="20" spans="1:12" ht="12.75">
      <c r="A20" s="27" t="s">
        <v>61</v>
      </c>
      <c r="B20" s="25">
        <v>49</v>
      </c>
      <c r="C20" s="25">
        <v>22</v>
      </c>
      <c r="D20" s="25">
        <v>40</v>
      </c>
      <c r="E20" s="25">
        <v>27</v>
      </c>
      <c r="F20" s="25">
        <v>25</v>
      </c>
      <c r="G20" s="25">
        <v>15</v>
      </c>
      <c r="H20" s="25">
        <v>20</v>
      </c>
      <c r="I20" s="25">
        <v>11</v>
      </c>
      <c r="J20" s="26">
        <v>5</v>
      </c>
      <c r="K20" s="26">
        <v>4</v>
      </c>
      <c r="L20" s="26">
        <v>2</v>
      </c>
    </row>
    <row r="21" spans="1:12" ht="12.75">
      <c r="A21" s="24" t="s">
        <v>67</v>
      </c>
      <c r="B21" s="25">
        <v>61</v>
      </c>
      <c r="C21" s="25">
        <v>36</v>
      </c>
      <c r="D21" s="25">
        <v>32</v>
      </c>
      <c r="E21" s="25">
        <v>22</v>
      </c>
      <c r="F21" s="25">
        <v>24</v>
      </c>
      <c r="G21" s="25">
        <v>13</v>
      </c>
      <c r="H21" s="25">
        <v>26</v>
      </c>
      <c r="I21" s="25">
        <v>8</v>
      </c>
      <c r="J21" s="26">
        <v>5</v>
      </c>
      <c r="K21" s="26">
        <v>0</v>
      </c>
      <c r="L21" s="26">
        <v>4</v>
      </c>
    </row>
    <row r="22" spans="1:12" ht="12.75">
      <c r="A22" s="27" t="s">
        <v>61</v>
      </c>
      <c r="B22" s="25">
        <v>51</v>
      </c>
      <c r="C22" s="25">
        <v>26</v>
      </c>
      <c r="D22" s="25">
        <v>48</v>
      </c>
      <c r="E22" s="25">
        <v>30</v>
      </c>
      <c r="F22" s="25">
        <v>29</v>
      </c>
      <c r="G22" s="25">
        <v>13</v>
      </c>
      <c r="H22" s="25">
        <v>29</v>
      </c>
      <c r="I22" s="25">
        <v>10</v>
      </c>
      <c r="J22" s="26">
        <v>5</v>
      </c>
      <c r="K22" s="26">
        <v>0</v>
      </c>
      <c r="L22" s="26">
        <v>1</v>
      </c>
    </row>
    <row r="23" spans="1:12" ht="12.75">
      <c r="A23" s="24" t="s">
        <v>68</v>
      </c>
      <c r="B23" s="25">
        <v>85</v>
      </c>
      <c r="C23" s="25">
        <v>43</v>
      </c>
      <c r="D23" s="25">
        <v>109</v>
      </c>
      <c r="E23" s="25">
        <v>64</v>
      </c>
      <c r="F23" s="25">
        <v>65</v>
      </c>
      <c r="G23" s="25">
        <v>43</v>
      </c>
      <c r="H23" s="25">
        <v>48</v>
      </c>
      <c r="I23" s="25">
        <v>23</v>
      </c>
      <c r="J23" s="26">
        <v>18</v>
      </c>
      <c r="K23" s="26">
        <v>8</v>
      </c>
      <c r="L23" s="26">
        <v>9</v>
      </c>
    </row>
    <row r="24" spans="1:12" ht="12.75">
      <c r="A24" s="27" t="s">
        <v>61</v>
      </c>
      <c r="B24" s="25">
        <v>67</v>
      </c>
      <c r="C24" s="25">
        <v>32</v>
      </c>
      <c r="D24" s="25">
        <v>99</v>
      </c>
      <c r="E24" s="25">
        <v>55</v>
      </c>
      <c r="F24" s="25">
        <v>60</v>
      </c>
      <c r="G24" s="25">
        <v>35</v>
      </c>
      <c r="H24" s="25">
        <v>43</v>
      </c>
      <c r="I24" s="25">
        <v>16</v>
      </c>
      <c r="J24" s="26">
        <v>19</v>
      </c>
      <c r="K24" s="26">
        <v>7</v>
      </c>
      <c r="L24" s="26">
        <v>9</v>
      </c>
    </row>
    <row r="25" spans="1:12" ht="12.75">
      <c r="A25" s="24" t="s">
        <v>69</v>
      </c>
      <c r="B25" s="25">
        <v>65</v>
      </c>
      <c r="C25" s="25">
        <v>40</v>
      </c>
      <c r="D25" s="25">
        <v>74</v>
      </c>
      <c r="E25" s="25">
        <v>39</v>
      </c>
      <c r="F25" s="25">
        <v>51</v>
      </c>
      <c r="G25" s="25">
        <v>23</v>
      </c>
      <c r="H25" s="25">
        <v>35</v>
      </c>
      <c r="I25" s="25">
        <v>18</v>
      </c>
      <c r="J25" s="26">
        <v>20</v>
      </c>
      <c r="K25" s="26">
        <v>7</v>
      </c>
      <c r="L25" s="26">
        <v>2</v>
      </c>
    </row>
    <row r="26" spans="1:12" ht="12.75">
      <c r="A26" s="27" t="s">
        <v>61</v>
      </c>
      <c r="B26" s="25">
        <v>51</v>
      </c>
      <c r="C26" s="25">
        <v>32</v>
      </c>
      <c r="D26" s="25">
        <v>71</v>
      </c>
      <c r="E26" s="25">
        <v>46</v>
      </c>
      <c r="F26" s="25">
        <v>55</v>
      </c>
      <c r="G26" s="25">
        <v>32</v>
      </c>
      <c r="H26" s="25">
        <v>43</v>
      </c>
      <c r="I26" s="25">
        <v>22</v>
      </c>
      <c r="J26" s="26">
        <v>17</v>
      </c>
      <c r="K26" s="26">
        <v>8</v>
      </c>
      <c r="L26" s="26">
        <v>6</v>
      </c>
    </row>
    <row r="27" spans="1:12" ht="12.75">
      <c r="A27" s="24" t="s">
        <v>70</v>
      </c>
      <c r="B27" s="25">
        <v>88</v>
      </c>
      <c r="C27" s="25">
        <v>50</v>
      </c>
      <c r="D27" s="25">
        <v>72</v>
      </c>
      <c r="E27" s="25">
        <v>36</v>
      </c>
      <c r="F27" s="25">
        <v>44</v>
      </c>
      <c r="G27" s="25">
        <v>25</v>
      </c>
      <c r="H27" s="25">
        <v>43</v>
      </c>
      <c r="I27" s="25">
        <v>27</v>
      </c>
      <c r="J27" s="26">
        <v>18</v>
      </c>
      <c r="K27" s="26">
        <v>4</v>
      </c>
      <c r="L27" s="26">
        <v>6</v>
      </c>
    </row>
    <row r="28" spans="1:12" ht="12.75">
      <c r="A28" s="27" t="s">
        <v>61</v>
      </c>
      <c r="B28" s="25">
        <v>95</v>
      </c>
      <c r="C28" s="25">
        <v>62</v>
      </c>
      <c r="D28" s="25">
        <v>63</v>
      </c>
      <c r="E28" s="25">
        <v>43</v>
      </c>
      <c r="F28" s="25">
        <v>48</v>
      </c>
      <c r="G28" s="25">
        <v>30</v>
      </c>
      <c r="H28" s="25">
        <v>35</v>
      </c>
      <c r="I28" s="25">
        <v>14</v>
      </c>
      <c r="J28" s="26">
        <v>18</v>
      </c>
      <c r="K28" s="26">
        <v>6</v>
      </c>
      <c r="L28" s="26">
        <v>10</v>
      </c>
    </row>
    <row r="29" spans="1:12" ht="12.75">
      <c r="A29" s="24" t="s">
        <v>71</v>
      </c>
      <c r="B29" s="25">
        <v>108</v>
      </c>
      <c r="C29" s="25">
        <v>61</v>
      </c>
      <c r="D29" s="25">
        <v>80</v>
      </c>
      <c r="E29" s="25">
        <v>46</v>
      </c>
      <c r="F29" s="25">
        <v>47</v>
      </c>
      <c r="G29" s="25">
        <v>25</v>
      </c>
      <c r="H29" s="25">
        <v>53</v>
      </c>
      <c r="I29" s="25">
        <v>26</v>
      </c>
      <c r="J29" s="26">
        <v>14</v>
      </c>
      <c r="K29" s="26">
        <v>6</v>
      </c>
      <c r="L29" s="26">
        <v>3</v>
      </c>
    </row>
    <row r="30" spans="1:12" ht="12.75">
      <c r="A30" s="27" t="s">
        <v>61</v>
      </c>
      <c r="B30" s="25">
        <v>81</v>
      </c>
      <c r="C30" s="25">
        <v>38</v>
      </c>
      <c r="D30" s="25">
        <v>94</v>
      </c>
      <c r="E30" s="25">
        <v>56</v>
      </c>
      <c r="F30" s="25">
        <v>46</v>
      </c>
      <c r="G30" s="25">
        <v>24</v>
      </c>
      <c r="H30" s="25">
        <v>37</v>
      </c>
      <c r="I30" s="25">
        <v>16</v>
      </c>
      <c r="J30" s="26">
        <v>21</v>
      </c>
      <c r="K30" s="26">
        <v>8</v>
      </c>
      <c r="L30" s="26">
        <v>6</v>
      </c>
    </row>
    <row r="31" spans="1:12" ht="12.75">
      <c r="A31" s="20" t="s">
        <v>72</v>
      </c>
      <c r="B31" s="28">
        <f>SUM(B29,B27,B25,B23,B21,B19,B17,B15,B13,B11,B9)</f>
        <v>910</v>
      </c>
      <c r="C31" s="28">
        <f>SUM(C29,C27,C25,C23,C21,C19,C17,C15,C13,C11,C9)</f>
        <v>518</v>
      </c>
      <c r="D31" s="28">
        <f aca="true" t="shared" si="0" ref="D31:L32">SUM(D29,D27,D25,D23,D21,D19,D17,D15,D13,D11,D9)</f>
        <v>803</v>
      </c>
      <c r="E31" s="28">
        <f t="shared" si="0"/>
        <v>463</v>
      </c>
      <c r="F31" s="28">
        <f t="shared" si="0"/>
        <v>431</v>
      </c>
      <c r="G31" s="28">
        <f t="shared" si="0"/>
        <v>235</v>
      </c>
      <c r="H31" s="28">
        <f t="shared" si="0"/>
        <v>429</v>
      </c>
      <c r="I31" s="28">
        <f t="shared" si="0"/>
        <v>203</v>
      </c>
      <c r="J31" s="29">
        <f t="shared" si="0"/>
        <v>155</v>
      </c>
      <c r="K31" s="29">
        <f t="shared" si="0"/>
        <v>55</v>
      </c>
      <c r="L31" s="29">
        <f t="shared" si="0"/>
        <v>51</v>
      </c>
    </row>
    <row r="32" spans="1:12" ht="12.75">
      <c r="A32" s="23" t="s">
        <v>61</v>
      </c>
      <c r="B32" s="21">
        <f>SUM(B30,B28,B26,B24,B22,B20,B18,B16,B14,B12,B10)</f>
        <v>771</v>
      </c>
      <c r="C32" s="21">
        <f>SUM(C30,C28,C26,C24,C22,C20,C18,C16,C14,C12,C10)</f>
        <v>421</v>
      </c>
      <c r="D32" s="21">
        <f t="shared" si="0"/>
        <v>769</v>
      </c>
      <c r="E32" s="21">
        <f t="shared" si="0"/>
        <v>464</v>
      </c>
      <c r="F32" s="21">
        <f t="shared" si="0"/>
        <v>489</v>
      </c>
      <c r="G32" s="21">
        <f t="shared" si="0"/>
        <v>269</v>
      </c>
      <c r="H32" s="21">
        <f t="shared" si="0"/>
        <v>390</v>
      </c>
      <c r="I32" s="21">
        <f t="shared" si="0"/>
        <v>173</v>
      </c>
      <c r="J32" s="22">
        <f t="shared" si="0"/>
        <v>155</v>
      </c>
      <c r="K32" s="22">
        <f t="shared" si="0"/>
        <v>62</v>
      </c>
      <c r="L32" s="22">
        <f t="shared" si="0"/>
        <v>54</v>
      </c>
    </row>
    <row r="33" spans="1:12" ht="12.75">
      <c r="A33" s="20" t="s">
        <v>73</v>
      </c>
      <c r="B33" s="28">
        <f aca="true" t="shared" si="1" ref="B33:L34">SUM(B31,B7)</f>
        <v>1625</v>
      </c>
      <c r="C33" s="28">
        <f t="shared" si="1"/>
        <v>908</v>
      </c>
      <c r="D33" s="28">
        <f t="shared" si="1"/>
        <v>2082</v>
      </c>
      <c r="E33" s="28">
        <f t="shared" si="1"/>
        <v>1229</v>
      </c>
      <c r="F33" s="28">
        <f t="shared" si="1"/>
        <v>1339</v>
      </c>
      <c r="G33" s="28">
        <f t="shared" si="1"/>
        <v>726</v>
      </c>
      <c r="H33" s="28">
        <f t="shared" si="1"/>
        <v>1411</v>
      </c>
      <c r="I33" s="28">
        <f t="shared" si="1"/>
        <v>712</v>
      </c>
      <c r="J33" s="29">
        <f t="shared" si="1"/>
        <v>568</v>
      </c>
      <c r="K33" s="29">
        <f t="shared" si="1"/>
        <v>224</v>
      </c>
      <c r="L33" s="29">
        <f t="shared" si="1"/>
        <v>140</v>
      </c>
    </row>
    <row r="34" spans="1:12" ht="12.75">
      <c r="A34" s="23" t="s">
        <v>74</v>
      </c>
      <c r="B34" s="21">
        <f t="shared" si="1"/>
        <v>1365</v>
      </c>
      <c r="C34" s="21">
        <f t="shared" si="1"/>
        <v>742</v>
      </c>
      <c r="D34" s="21">
        <f t="shared" si="1"/>
        <v>1841</v>
      </c>
      <c r="E34" s="21">
        <f t="shared" si="1"/>
        <v>1084</v>
      </c>
      <c r="F34" s="21">
        <f t="shared" si="1"/>
        <v>1401</v>
      </c>
      <c r="G34" s="21">
        <f t="shared" si="1"/>
        <v>783</v>
      </c>
      <c r="H34" s="21">
        <f t="shared" si="1"/>
        <v>1274</v>
      </c>
      <c r="I34" s="21">
        <f t="shared" si="1"/>
        <v>637</v>
      </c>
      <c r="J34" s="22">
        <f t="shared" si="1"/>
        <v>588</v>
      </c>
      <c r="K34" s="22">
        <f t="shared" si="1"/>
        <v>254</v>
      </c>
      <c r="L34" s="22">
        <f t="shared" si="1"/>
        <v>174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="76" zoomScaleNormal="76" zoomScalePageLayoutView="0" workbookViewId="0" topLeftCell="A1">
      <selection activeCell="C38" sqref="B37:C38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90" t="s">
        <v>76</v>
      </c>
      <c r="K1" s="119"/>
    </row>
    <row r="2" spans="1:10" ht="12.75">
      <c r="A2" t="s">
        <v>165</v>
      </c>
      <c r="B2" t="s">
        <v>161</v>
      </c>
      <c r="J2" t="s">
        <v>48</v>
      </c>
    </row>
    <row r="3" spans="1:10" ht="12.75">
      <c r="A3" t="s">
        <v>164</v>
      </c>
      <c r="B3" t="s">
        <v>162</v>
      </c>
      <c r="J3" t="s">
        <v>49</v>
      </c>
    </row>
    <row r="4" spans="1:11" ht="12.75">
      <c r="A4" s="115" t="s">
        <v>22</v>
      </c>
      <c r="B4" s="120" t="s">
        <v>77</v>
      </c>
      <c r="C4" s="118"/>
      <c r="D4" s="117" t="s">
        <v>78</v>
      </c>
      <c r="E4" s="118"/>
      <c r="F4" s="117" t="s">
        <v>79</v>
      </c>
      <c r="G4" s="118"/>
      <c r="H4" s="117" t="s">
        <v>80</v>
      </c>
      <c r="I4" s="118"/>
      <c r="J4" s="117" t="s">
        <v>81</v>
      </c>
      <c r="K4" s="118"/>
    </row>
    <row r="5" spans="1:11" ht="12.75">
      <c r="A5" s="116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654</v>
      </c>
      <c r="C7" s="30">
        <v>421</v>
      </c>
      <c r="D7" s="30">
        <v>922</v>
      </c>
      <c r="E7" s="30">
        <v>543</v>
      </c>
      <c r="F7" s="30">
        <v>380</v>
      </c>
      <c r="G7" s="30">
        <v>253</v>
      </c>
      <c r="H7" s="30">
        <v>1106</v>
      </c>
      <c r="I7" s="30">
        <v>493</v>
      </c>
      <c r="J7" s="30">
        <v>1324</v>
      </c>
      <c r="K7" s="30">
        <v>615</v>
      </c>
    </row>
    <row r="8" spans="1:11" ht="12.75">
      <c r="A8" s="23" t="s">
        <v>83</v>
      </c>
      <c r="B8" s="30">
        <v>575</v>
      </c>
      <c r="C8" s="30">
        <v>358</v>
      </c>
      <c r="D8" s="30">
        <v>863</v>
      </c>
      <c r="E8" s="30">
        <v>520</v>
      </c>
      <c r="F8" s="30">
        <v>353</v>
      </c>
      <c r="G8" s="30">
        <v>239</v>
      </c>
      <c r="H8" s="30">
        <v>1023</v>
      </c>
      <c r="I8" s="30">
        <v>441</v>
      </c>
      <c r="J8" s="30">
        <v>1201</v>
      </c>
      <c r="K8" s="30">
        <v>553</v>
      </c>
    </row>
    <row r="9" spans="1:11" ht="12.75">
      <c r="A9" s="24" t="s">
        <v>84</v>
      </c>
      <c r="B9" s="31">
        <v>41</v>
      </c>
      <c r="C9" s="31">
        <v>32</v>
      </c>
      <c r="D9" s="31">
        <v>74</v>
      </c>
      <c r="E9" s="31">
        <v>45</v>
      </c>
      <c r="F9" s="31">
        <v>11</v>
      </c>
      <c r="G9" s="31">
        <v>9</v>
      </c>
      <c r="H9" s="31">
        <v>115</v>
      </c>
      <c r="I9" s="31">
        <v>49</v>
      </c>
      <c r="J9" s="31">
        <v>81</v>
      </c>
      <c r="K9" s="31">
        <v>28</v>
      </c>
    </row>
    <row r="10" spans="1:11" ht="12.75">
      <c r="A10" s="27" t="s">
        <v>85</v>
      </c>
      <c r="B10" s="31">
        <v>35</v>
      </c>
      <c r="C10" s="31">
        <v>27</v>
      </c>
      <c r="D10" s="31">
        <v>58</v>
      </c>
      <c r="E10" s="31">
        <v>40</v>
      </c>
      <c r="F10" s="31">
        <v>22</v>
      </c>
      <c r="G10" s="31">
        <v>15</v>
      </c>
      <c r="H10" s="31">
        <v>115</v>
      </c>
      <c r="I10" s="31">
        <v>53</v>
      </c>
      <c r="J10" s="31">
        <v>75</v>
      </c>
      <c r="K10" s="31">
        <v>22</v>
      </c>
    </row>
    <row r="11" spans="1:11" ht="12.75">
      <c r="A11" s="24" t="s">
        <v>86</v>
      </c>
      <c r="B11" s="31">
        <v>31</v>
      </c>
      <c r="C11" s="31">
        <v>21</v>
      </c>
      <c r="D11" s="31">
        <v>48</v>
      </c>
      <c r="E11" s="31">
        <v>29</v>
      </c>
      <c r="F11" s="31">
        <v>26</v>
      </c>
      <c r="G11" s="31">
        <v>17</v>
      </c>
      <c r="H11" s="31">
        <v>87</v>
      </c>
      <c r="I11" s="31">
        <v>38</v>
      </c>
      <c r="J11" s="31">
        <v>49</v>
      </c>
      <c r="K11" s="31">
        <v>21</v>
      </c>
    </row>
    <row r="12" spans="1:11" ht="12.75">
      <c r="A12" s="27" t="s">
        <v>85</v>
      </c>
      <c r="B12" s="31">
        <v>22</v>
      </c>
      <c r="C12" s="31">
        <v>17</v>
      </c>
      <c r="D12" s="31">
        <v>44</v>
      </c>
      <c r="E12" s="31">
        <v>24</v>
      </c>
      <c r="F12" s="31">
        <v>22</v>
      </c>
      <c r="G12" s="31">
        <v>14</v>
      </c>
      <c r="H12" s="31">
        <v>57</v>
      </c>
      <c r="I12" s="31">
        <v>25</v>
      </c>
      <c r="J12" s="31">
        <v>44</v>
      </c>
      <c r="K12" s="31">
        <v>17</v>
      </c>
    </row>
    <row r="13" spans="1:11" ht="12.75">
      <c r="A13" s="24" t="s">
        <v>87</v>
      </c>
      <c r="B13" s="31">
        <v>23</v>
      </c>
      <c r="C13" s="31">
        <v>19</v>
      </c>
      <c r="D13" s="31">
        <v>36</v>
      </c>
      <c r="E13" s="31">
        <v>23</v>
      </c>
      <c r="F13" s="31">
        <v>15</v>
      </c>
      <c r="G13" s="31">
        <v>12</v>
      </c>
      <c r="H13" s="31">
        <v>41</v>
      </c>
      <c r="I13" s="31">
        <v>21</v>
      </c>
      <c r="J13" s="31">
        <v>42</v>
      </c>
      <c r="K13" s="31">
        <v>18</v>
      </c>
    </row>
    <row r="14" spans="1:11" ht="12.75">
      <c r="A14" s="27" t="s">
        <v>85</v>
      </c>
      <c r="B14" s="31">
        <v>20</v>
      </c>
      <c r="C14" s="31">
        <v>16</v>
      </c>
      <c r="D14" s="31">
        <v>36</v>
      </c>
      <c r="E14" s="31">
        <v>22</v>
      </c>
      <c r="F14" s="31">
        <v>12</v>
      </c>
      <c r="G14" s="31">
        <v>10</v>
      </c>
      <c r="H14" s="31">
        <v>47</v>
      </c>
      <c r="I14" s="31">
        <v>22</v>
      </c>
      <c r="J14" s="31">
        <v>47</v>
      </c>
      <c r="K14" s="32">
        <v>20</v>
      </c>
    </row>
    <row r="15" spans="1:11" ht="12.75">
      <c r="A15" s="24" t="s">
        <v>88</v>
      </c>
      <c r="B15" s="31">
        <v>44</v>
      </c>
      <c r="C15" s="31">
        <v>33</v>
      </c>
      <c r="D15" s="31">
        <v>67</v>
      </c>
      <c r="E15" s="31">
        <v>40</v>
      </c>
      <c r="F15" s="31">
        <v>25</v>
      </c>
      <c r="G15" s="31">
        <v>20</v>
      </c>
      <c r="H15" s="31">
        <v>88</v>
      </c>
      <c r="I15" s="31">
        <v>38</v>
      </c>
      <c r="J15" s="31">
        <v>82</v>
      </c>
      <c r="K15" s="31">
        <v>34</v>
      </c>
    </row>
    <row r="16" spans="1:11" ht="12.75">
      <c r="A16" s="27" t="s">
        <v>85</v>
      </c>
      <c r="B16" s="31">
        <v>39</v>
      </c>
      <c r="C16" s="31">
        <v>30</v>
      </c>
      <c r="D16" s="31">
        <v>63</v>
      </c>
      <c r="E16" s="31">
        <v>32</v>
      </c>
      <c r="F16" s="31">
        <v>19</v>
      </c>
      <c r="G16" s="31">
        <v>14</v>
      </c>
      <c r="H16" s="31">
        <v>92</v>
      </c>
      <c r="I16" s="31">
        <v>47</v>
      </c>
      <c r="J16" s="31">
        <v>82</v>
      </c>
      <c r="K16" s="31">
        <v>40</v>
      </c>
    </row>
    <row r="17" spans="1:11" ht="12.75">
      <c r="A17" s="24" t="s">
        <v>89</v>
      </c>
      <c r="B17" s="31">
        <v>42</v>
      </c>
      <c r="C17" s="31">
        <v>32</v>
      </c>
      <c r="D17" s="31">
        <v>67</v>
      </c>
      <c r="E17" s="31">
        <v>35</v>
      </c>
      <c r="F17" s="31">
        <v>27</v>
      </c>
      <c r="G17" s="31">
        <v>17</v>
      </c>
      <c r="H17" s="31">
        <v>70</v>
      </c>
      <c r="I17" s="31">
        <v>30</v>
      </c>
      <c r="J17" s="31">
        <v>74</v>
      </c>
      <c r="K17" s="31">
        <v>31</v>
      </c>
    </row>
    <row r="18" spans="1:11" ht="12.75">
      <c r="A18" s="27" t="s">
        <v>85</v>
      </c>
      <c r="B18" s="31">
        <v>44</v>
      </c>
      <c r="C18" s="31">
        <v>30</v>
      </c>
      <c r="D18" s="31">
        <v>69</v>
      </c>
      <c r="E18" s="31">
        <v>36</v>
      </c>
      <c r="F18" s="31">
        <v>22</v>
      </c>
      <c r="G18" s="31">
        <v>13</v>
      </c>
      <c r="H18" s="31">
        <v>67</v>
      </c>
      <c r="I18" s="31">
        <v>27</v>
      </c>
      <c r="J18" s="31">
        <v>77</v>
      </c>
      <c r="K18" s="31">
        <v>36</v>
      </c>
    </row>
    <row r="19" spans="1:11" ht="12.75">
      <c r="A19" s="24" t="s">
        <v>90</v>
      </c>
      <c r="B19" s="31">
        <v>29</v>
      </c>
      <c r="C19" s="31">
        <v>17</v>
      </c>
      <c r="D19" s="31">
        <v>53</v>
      </c>
      <c r="E19" s="31">
        <v>36</v>
      </c>
      <c r="F19" s="31">
        <v>9</v>
      </c>
      <c r="G19" s="31">
        <v>8</v>
      </c>
      <c r="H19" s="31">
        <v>31</v>
      </c>
      <c r="I19" s="31">
        <v>10</v>
      </c>
      <c r="J19" s="31">
        <v>42</v>
      </c>
      <c r="K19" s="31">
        <v>18</v>
      </c>
    </row>
    <row r="20" spans="1:11" ht="12.75">
      <c r="A20" s="27" t="s">
        <v>85</v>
      </c>
      <c r="B20" s="31">
        <v>24</v>
      </c>
      <c r="C20" s="31">
        <v>17</v>
      </c>
      <c r="D20" s="31">
        <v>49</v>
      </c>
      <c r="E20" s="31">
        <v>32</v>
      </c>
      <c r="F20" s="31">
        <v>6</v>
      </c>
      <c r="G20" s="31">
        <v>4</v>
      </c>
      <c r="H20" s="31">
        <v>32</v>
      </c>
      <c r="I20" s="31">
        <v>13</v>
      </c>
      <c r="J20" s="31">
        <v>30</v>
      </c>
      <c r="K20" s="31">
        <v>13</v>
      </c>
    </row>
    <row r="21" spans="1:11" ht="12.75">
      <c r="A21" s="24" t="s">
        <v>91</v>
      </c>
      <c r="B21" s="31">
        <v>14</v>
      </c>
      <c r="C21" s="31">
        <v>12</v>
      </c>
      <c r="D21" s="31">
        <v>38</v>
      </c>
      <c r="E21" s="31">
        <v>23</v>
      </c>
      <c r="F21" s="31">
        <v>11</v>
      </c>
      <c r="G21" s="31">
        <v>7</v>
      </c>
      <c r="H21" s="31">
        <v>41</v>
      </c>
      <c r="I21" s="31">
        <v>18</v>
      </c>
      <c r="J21" s="31">
        <v>48</v>
      </c>
      <c r="K21" s="31">
        <v>19</v>
      </c>
    </row>
    <row r="22" spans="1:11" ht="12.75">
      <c r="A22" s="27" t="s">
        <v>85</v>
      </c>
      <c r="B22" s="31">
        <v>15</v>
      </c>
      <c r="C22" s="31">
        <v>14</v>
      </c>
      <c r="D22" s="31">
        <v>37</v>
      </c>
      <c r="E22" s="31">
        <v>23</v>
      </c>
      <c r="F22" s="31">
        <v>9</v>
      </c>
      <c r="G22" s="31">
        <v>6</v>
      </c>
      <c r="H22" s="31">
        <v>53</v>
      </c>
      <c r="I22" s="31">
        <v>21</v>
      </c>
      <c r="J22" s="31">
        <v>49</v>
      </c>
      <c r="K22" s="31">
        <v>15</v>
      </c>
    </row>
    <row r="23" spans="1:11" ht="12.75">
      <c r="A23" s="24" t="s">
        <v>92</v>
      </c>
      <c r="B23" s="31">
        <v>69</v>
      </c>
      <c r="C23" s="31">
        <v>49</v>
      </c>
      <c r="D23" s="31">
        <v>74</v>
      </c>
      <c r="E23" s="31">
        <v>38</v>
      </c>
      <c r="F23" s="31">
        <v>24</v>
      </c>
      <c r="G23" s="31">
        <v>11</v>
      </c>
      <c r="H23" s="31">
        <v>86</v>
      </c>
      <c r="I23" s="31">
        <v>41</v>
      </c>
      <c r="J23" s="31">
        <v>81</v>
      </c>
      <c r="K23" s="31">
        <v>42</v>
      </c>
    </row>
    <row r="24" spans="1:11" ht="12.75">
      <c r="A24" s="27" t="s">
        <v>85</v>
      </c>
      <c r="B24" s="31">
        <v>53</v>
      </c>
      <c r="C24" s="31">
        <v>33</v>
      </c>
      <c r="D24" s="31">
        <v>68</v>
      </c>
      <c r="E24" s="31">
        <v>35</v>
      </c>
      <c r="F24" s="31">
        <v>24</v>
      </c>
      <c r="G24" s="31">
        <v>15</v>
      </c>
      <c r="H24" s="31">
        <v>75</v>
      </c>
      <c r="I24" s="31">
        <v>30</v>
      </c>
      <c r="J24" s="31">
        <v>77</v>
      </c>
      <c r="K24" s="31">
        <v>32</v>
      </c>
    </row>
    <row r="25" spans="1:11" ht="12.75">
      <c r="A25" s="24" t="s">
        <v>93</v>
      </c>
      <c r="B25" s="31">
        <v>24</v>
      </c>
      <c r="C25" s="31">
        <v>19</v>
      </c>
      <c r="D25" s="31">
        <v>65</v>
      </c>
      <c r="E25" s="31">
        <v>41</v>
      </c>
      <c r="F25" s="31">
        <v>23</v>
      </c>
      <c r="G25" s="31">
        <v>18</v>
      </c>
      <c r="H25" s="31">
        <v>77</v>
      </c>
      <c r="I25" s="31">
        <v>28</v>
      </c>
      <c r="J25" s="31">
        <v>58</v>
      </c>
      <c r="K25" s="31">
        <v>21</v>
      </c>
    </row>
    <row r="26" spans="1:11" ht="12.75">
      <c r="A26" s="27" t="s">
        <v>85</v>
      </c>
      <c r="B26" s="31">
        <v>31</v>
      </c>
      <c r="C26" s="31">
        <v>22</v>
      </c>
      <c r="D26" s="31">
        <v>65</v>
      </c>
      <c r="E26" s="31">
        <v>46</v>
      </c>
      <c r="F26" s="31">
        <v>20</v>
      </c>
      <c r="G26" s="31">
        <v>14</v>
      </c>
      <c r="H26" s="31">
        <v>65</v>
      </c>
      <c r="I26" s="31">
        <v>30</v>
      </c>
      <c r="J26" s="31">
        <v>62</v>
      </c>
      <c r="K26" s="31">
        <v>28</v>
      </c>
    </row>
    <row r="27" spans="1:11" ht="12.75">
      <c r="A27" s="24" t="s">
        <v>94</v>
      </c>
      <c r="B27" s="31">
        <v>41</v>
      </c>
      <c r="C27" s="31">
        <v>29</v>
      </c>
      <c r="D27" s="31">
        <v>68</v>
      </c>
      <c r="E27" s="31">
        <v>43</v>
      </c>
      <c r="F27" s="31">
        <v>20</v>
      </c>
      <c r="G27" s="31">
        <v>14</v>
      </c>
      <c r="H27" s="31">
        <v>59</v>
      </c>
      <c r="I27" s="31">
        <v>28</v>
      </c>
      <c r="J27" s="31">
        <v>83</v>
      </c>
      <c r="K27" s="31">
        <v>28</v>
      </c>
    </row>
    <row r="28" spans="1:11" ht="12.75">
      <c r="A28" s="27" t="s">
        <v>85</v>
      </c>
      <c r="B28" s="31">
        <v>32</v>
      </c>
      <c r="C28" s="31">
        <v>24</v>
      </c>
      <c r="D28" s="31">
        <v>62</v>
      </c>
      <c r="E28" s="31">
        <v>46</v>
      </c>
      <c r="F28" s="31">
        <v>16</v>
      </c>
      <c r="G28" s="31">
        <v>13</v>
      </c>
      <c r="H28" s="31">
        <v>73</v>
      </c>
      <c r="I28" s="31">
        <v>41</v>
      </c>
      <c r="J28" s="31">
        <v>86</v>
      </c>
      <c r="K28" s="31">
        <v>31</v>
      </c>
    </row>
    <row r="29" spans="1:11" ht="12.75">
      <c r="A29" s="24" t="s">
        <v>95</v>
      </c>
      <c r="B29" s="31">
        <v>64</v>
      </c>
      <c r="C29" s="31">
        <v>46</v>
      </c>
      <c r="D29" s="31">
        <v>61</v>
      </c>
      <c r="E29" s="31">
        <v>33</v>
      </c>
      <c r="F29" s="31">
        <v>20</v>
      </c>
      <c r="G29" s="31">
        <v>12</v>
      </c>
      <c r="H29" s="31">
        <v>89</v>
      </c>
      <c r="I29" s="31">
        <v>41</v>
      </c>
      <c r="J29" s="31">
        <v>71</v>
      </c>
      <c r="K29" s="31">
        <v>32</v>
      </c>
    </row>
    <row r="30" spans="1:11" ht="12.75">
      <c r="A30" s="27" t="s">
        <v>85</v>
      </c>
      <c r="B30" s="31">
        <v>50</v>
      </c>
      <c r="C30" s="31">
        <v>38</v>
      </c>
      <c r="D30" s="31">
        <v>65</v>
      </c>
      <c r="E30" s="31">
        <v>30</v>
      </c>
      <c r="F30" s="31">
        <v>19</v>
      </c>
      <c r="G30" s="31">
        <v>14</v>
      </c>
      <c r="H30" s="31">
        <v>77</v>
      </c>
      <c r="I30" s="31">
        <v>29</v>
      </c>
      <c r="J30" s="31">
        <v>74</v>
      </c>
      <c r="K30" s="31">
        <v>31</v>
      </c>
    </row>
    <row r="31" spans="1:11" ht="12.75">
      <c r="A31" s="20" t="s">
        <v>96</v>
      </c>
      <c r="B31" s="28">
        <f aca="true" t="shared" si="0" ref="B31:K32">SUM(B29,B27,B25,B23,B21,B19,B17,B15,B13,B11,B9)</f>
        <v>422</v>
      </c>
      <c r="C31" s="28">
        <f t="shared" si="0"/>
        <v>309</v>
      </c>
      <c r="D31" s="28">
        <f t="shared" si="0"/>
        <v>651</v>
      </c>
      <c r="E31" s="28">
        <f t="shared" si="0"/>
        <v>386</v>
      </c>
      <c r="F31" s="28">
        <f t="shared" si="0"/>
        <v>211</v>
      </c>
      <c r="G31" s="28">
        <f t="shared" si="0"/>
        <v>145</v>
      </c>
      <c r="H31" s="28">
        <f t="shared" si="0"/>
        <v>784</v>
      </c>
      <c r="I31" s="28">
        <f t="shared" si="0"/>
        <v>342</v>
      </c>
      <c r="J31" s="28">
        <f t="shared" si="0"/>
        <v>711</v>
      </c>
      <c r="K31" s="28">
        <f t="shared" si="0"/>
        <v>292</v>
      </c>
    </row>
    <row r="32" spans="1:11" ht="12.75">
      <c r="A32" s="23" t="s">
        <v>85</v>
      </c>
      <c r="B32" s="21">
        <f t="shared" si="0"/>
        <v>365</v>
      </c>
      <c r="C32" s="21">
        <f t="shared" si="0"/>
        <v>268</v>
      </c>
      <c r="D32" s="21">
        <f t="shared" si="0"/>
        <v>616</v>
      </c>
      <c r="E32" s="21">
        <f t="shared" si="0"/>
        <v>366</v>
      </c>
      <c r="F32" s="21">
        <f t="shared" si="0"/>
        <v>191</v>
      </c>
      <c r="G32" s="21">
        <f t="shared" si="0"/>
        <v>132</v>
      </c>
      <c r="H32" s="21">
        <f t="shared" si="0"/>
        <v>753</v>
      </c>
      <c r="I32" s="21">
        <f t="shared" si="0"/>
        <v>338</v>
      </c>
      <c r="J32" s="21">
        <f t="shared" si="0"/>
        <v>703</v>
      </c>
      <c r="K32" s="21">
        <f t="shared" si="0"/>
        <v>285</v>
      </c>
    </row>
    <row r="33" spans="1:11" ht="12.75">
      <c r="A33" s="20" t="s">
        <v>97</v>
      </c>
      <c r="B33" s="28">
        <f aca="true" t="shared" si="1" ref="B33:K34">SUM(B31,B7)</f>
        <v>1076</v>
      </c>
      <c r="C33" s="28">
        <f t="shared" si="1"/>
        <v>730</v>
      </c>
      <c r="D33" s="28">
        <f t="shared" si="1"/>
        <v>1573</v>
      </c>
      <c r="E33" s="28">
        <f t="shared" si="1"/>
        <v>929</v>
      </c>
      <c r="F33" s="28">
        <f t="shared" si="1"/>
        <v>591</v>
      </c>
      <c r="G33" s="28">
        <f t="shared" si="1"/>
        <v>398</v>
      </c>
      <c r="H33" s="28">
        <f t="shared" si="1"/>
        <v>1890</v>
      </c>
      <c r="I33" s="28">
        <f t="shared" si="1"/>
        <v>835</v>
      </c>
      <c r="J33" s="28">
        <f t="shared" si="1"/>
        <v>2035</v>
      </c>
      <c r="K33" s="28">
        <f t="shared" si="1"/>
        <v>907</v>
      </c>
    </row>
    <row r="34" spans="1:11" ht="12.75">
      <c r="A34" s="33" t="s">
        <v>98</v>
      </c>
      <c r="B34" s="21">
        <f t="shared" si="1"/>
        <v>940</v>
      </c>
      <c r="C34" s="21">
        <f t="shared" si="1"/>
        <v>626</v>
      </c>
      <c r="D34" s="21">
        <f t="shared" si="1"/>
        <v>1479</v>
      </c>
      <c r="E34" s="21">
        <f t="shared" si="1"/>
        <v>886</v>
      </c>
      <c r="F34" s="21">
        <f t="shared" si="1"/>
        <v>544</v>
      </c>
      <c r="G34" s="21">
        <f t="shared" si="1"/>
        <v>371</v>
      </c>
      <c r="H34" s="21">
        <f t="shared" si="1"/>
        <v>1776</v>
      </c>
      <c r="I34" s="21">
        <f t="shared" si="1"/>
        <v>779</v>
      </c>
      <c r="J34" s="21">
        <f t="shared" si="1"/>
        <v>1904</v>
      </c>
      <c r="K34" s="21">
        <f t="shared" si="1"/>
        <v>838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="74" zoomScaleNormal="74" zoomScalePageLayoutView="0" workbookViewId="0" topLeftCell="A1">
      <selection activeCell="L38" sqref="L38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6" t="s">
        <v>99</v>
      </c>
      <c r="E1" s="16"/>
      <c r="L1" s="90" t="s">
        <v>100</v>
      </c>
      <c r="M1" s="90"/>
      <c r="N1" s="90"/>
      <c r="O1" s="90"/>
    </row>
    <row r="2" spans="1:12" ht="12.75">
      <c r="A2" t="s">
        <v>165</v>
      </c>
      <c r="L2" t="s">
        <v>48</v>
      </c>
    </row>
    <row r="3" spans="1:12" ht="12.75">
      <c r="A3" t="s">
        <v>166</v>
      </c>
      <c r="L3" t="s">
        <v>49</v>
      </c>
    </row>
    <row r="4" spans="1:15" ht="12.75">
      <c r="A4" s="115" t="s">
        <v>22</v>
      </c>
      <c r="B4" s="120" t="s">
        <v>101</v>
      </c>
      <c r="C4" s="118"/>
      <c r="D4" s="117" t="s">
        <v>102</v>
      </c>
      <c r="E4" s="118"/>
      <c r="F4" s="117" t="s">
        <v>103</v>
      </c>
      <c r="G4" s="118"/>
      <c r="H4" s="117" t="s">
        <v>104</v>
      </c>
      <c r="I4" s="118"/>
      <c r="J4" s="117" t="s">
        <v>105</v>
      </c>
      <c r="K4" s="118"/>
      <c r="L4" s="117" t="s">
        <v>106</v>
      </c>
      <c r="M4" s="118"/>
      <c r="N4" s="117" t="s">
        <v>107</v>
      </c>
      <c r="O4" s="118"/>
    </row>
    <row r="5" spans="1:15" ht="12.75">
      <c r="A5" s="116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82</v>
      </c>
      <c r="B7" s="35">
        <v>738</v>
      </c>
      <c r="C7" s="21">
        <v>446</v>
      </c>
      <c r="D7" s="21">
        <v>931</v>
      </c>
      <c r="E7" s="21">
        <v>492</v>
      </c>
      <c r="F7" s="21">
        <v>588</v>
      </c>
      <c r="G7" s="21">
        <v>308</v>
      </c>
      <c r="H7" s="21">
        <v>754</v>
      </c>
      <c r="I7" s="21">
        <v>393</v>
      </c>
      <c r="J7" s="21">
        <v>607</v>
      </c>
      <c r="K7" s="21">
        <v>294</v>
      </c>
      <c r="L7" s="22">
        <v>248</v>
      </c>
      <c r="M7" s="22">
        <v>101</v>
      </c>
      <c r="N7" s="22">
        <v>520</v>
      </c>
      <c r="O7" s="22">
        <v>291</v>
      </c>
    </row>
    <row r="8" spans="1:15" ht="12.75">
      <c r="A8" s="23" t="s">
        <v>108</v>
      </c>
      <c r="B8" s="21">
        <v>651</v>
      </c>
      <c r="C8" s="21">
        <v>375</v>
      </c>
      <c r="D8" s="21">
        <v>876</v>
      </c>
      <c r="E8" s="21">
        <v>466</v>
      </c>
      <c r="F8" s="21">
        <v>570</v>
      </c>
      <c r="G8" s="21">
        <v>299</v>
      </c>
      <c r="H8" s="21">
        <v>712</v>
      </c>
      <c r="I8" s="21">
        <v>380</v>
      </c>
      <c r="J8" s="21">
        <v>556</v>
      </c>
      <c r="K8" s="21">
        <v>266</v>
      </c>
      <c r="L8" s="22">
        <v>244</v>
      </c>
      <c r="M8" s="22">
        <v>79</v>
      </c>
      <c r="N8" s="22">
        <v>406</v>
      </c>
      <c r="O8" s="22">
        <v>246</v>
      </c>
    </row>
    <row r="9" spans="1:15" ht="12.75">
      <c r="A9" s="24" t="s">
        <v>84</v>
      </c>
      <c r="B9" s="25">
        <v>63</v>
      </c>
      <c r="C9" s="25">
        <v>37</v>
      </c>
      <c r="D9" s="25">
        <v>71</v>
      </c>
      <c r="E9" s="25">
        <v>35</v>
      </c>
      <c r="F9" s="25">
        <v>35</v>
      </c>
      <c r="G9" s="25">
        <v>16</v>
      </c>
      <c r="H9" s="25">
        <v>53</v>
      </c>
      <c r="I9" s="25">
        <v>23</v>
      </c>
      <c r="J9" s="25">
        <v>21</v>
      </c>
      <c r="K9" s="25">
        <v>7</v>
      </c>
      <c r="L9" s="26">
        <v>11</v>
      </c>
      <c r="M9" s="26">
        <v>1</v>
      </c>
      <c r="N9" s="26">
        <v>68</v>
      </c>
      <c r="O9" s="26">
        <v>44</v>
      </c>
    </row>
    <row r="10" spans="1:15" ht="12.75">
      <c r="A10" s="27" t="s">
        <v>85</v>
      </c>
      <c r="B10" s="25">
        <v>53</v>
      </c>
      <c r="C10" s="25">
        <v>38</v>
      </c>
      <c r="D10" s="25">
        <v>75</v>
      </c>
      <c r="E10" s="25">
        <v>44</v>
      </c>
      <c r="F10" s="25">
        <v>40</v>
      </c>
      <c r="G10" s="25">
        <v>18</v>
      </c>
      <c r="H10" s="25">
        <v>44</v>
      </c>
      <c r="I10" s="25">
        <v>16</v>
      </c>
      <c r="J10" s="25">
        <v>27</v>
      </c>
      <c r="K10" s="25">
        <v>6</v>
      </c>
      <c r="L10" s="26">
        <v>8</v>
      </c>
      <c r="M10" s="26">
        <v>2</v>
      </c>
      <c r="N10" s="26">
        <v>58</v>
      </c>
      <c r="O10" s="26">
        <v>33</v>
      </c>
    </row>
    <row r="11" spans="1:15" ht="12.75">
      <c r="A11" s="24" t="s">
        <v>86</v>
      </c>
      <c r="B11" s="25">
        <v>49</v>
      </c>
      <c r="C11" s="25">
        <v>31</v>
      </c>
      <c r="D11" s="25">
        <v>57</v>
      </c>
      <c r="E11" s="25">
        <v>29</v>
      </c>
      <c r="F11" s="25">
        <v>20</v>
      </c>
      <c r="G11" s="25">
        <v>8</v>
      </c>
      <c r="H11" s="25">
        <v>28</v>
      </c>
      <c r="I11" s="25">
        <v>14</v>
      </c>
      <c r="J11" s="25">
        <v>27</v>
      </c>
      <c r="K11" s="25">
        <v>10</v>
      </c>
      <c r="L11" s="26">
        <v>6</v>
      </c>
      <c r="M11" s="26">
        <v>1</v>
      </c>
      <c r="N11" s="26">
        <v>54</v>
      </c>
      <c r="O11" s="26">
        <v>33</v>
      </c>
    </row>
    <row r="12" spans="1:15" ht="12.75">
      <c r="A12" s="27" t="s">
        <v>85</v>
      </c>
      <c r="B12" s="25">
        <v>31</v>
      </c>
      <c r="C12" s="25">
        <v>21</v>
      </c>
      <c r="D12" s="25">
        <v>45</v>
      </c>
      <c r="E12" s="25">
        <v>23</v>
      </c>
      <c r="F12" s="25">
        <v>23</v>
      </c>
      <c r="G12" s="25">
        <v>13</v>
      </c>
      <c r="H12" s="25">
        <v>25</v>
      </c>
      <c r="I12" s="25">
        <v>12</v>
      </c>
      <c r="J12" s="25">
        <v>19</v>
      </c>
      <c r="K12" s="25">
        <v>6</v>
      </c>
      <c r="L12" s="26">
        <v>3</v>
      </c>
      <c r="M12" s="26">
        <v>1</v>
      </c>
      <c r="N12" s="26">
        <v>43</v>
      </c>
      <c r="O12" s="26">
        <v>21</v>
      </c>
    </row>
    <row r="13" spans="1:15" ht="12.75">
      <c r="A13" s="24" t="s">
        <v>87</v>
      </c>
      <c r="B13" s="25">
        <v>25</v>
      </c>
      <c r="C13" s="25">
        <v>18</v>
      </c>
      <c r="D13" s="25">
        <v>35</v>
      </c>
      <c r="E13" s="25">
        <v>19</v>
      </c>
      <c r="F13" s="25">
        <v>22</v>
      </c>
      <c r="G13" s="25">
        <v>11</v>
      </c>
      <c r="H13" s="25">
        <v>18</v>
      </c>
      <c r="I13" s="25">
        <v>9</v>
      </c>
      <c r="J13" s="25">
        <v>10</v>
      </c>
      <c r="K13" s="25">
        <v>3</v>
      </c>
      <c r="L13" s="26">
        <v>2</v>
      </c>
      <c r="M13" s="26">
        <v>1</v>
      </c>
      <c r="N13" s="26">
        <v>45</v>
      </c>
      <c r="O13" s="26">
        <v>32</v>
      </c>
    </row>
    <row r="14" spans="1:15" ht="12.75">
      <c r="A14" s="27" t="s">
        <v>85</v>
      </c>
      <c r="B14" s="25">
        <v>28</v>
      </c>
      <c r="C14" s="25">
        <v>19</v>
      </c>
      <c r="D14" s="25">
        <v>42</v>
      </c>
      <c r="E14" s="25">
        <v>22</v>
      </c>
      <c r="F14" s="25">
        <v>21</v>
      </c>
      <c r="G14" s="25">
        <v>12</v>
      </c>
      <c r="H14" s="25">
        <v>21</v>
      </c>
      <c r="I14" s="25">
        <v>12</v>
      </c>
      <c r="J14" s="25">
        <v>12</v>
      </c>
      <c r="K14" s="25">
        <v>4</v>
      </c>
      <c r="L14" s="26">
        <v>4</v>
      </c>
      <c r="M14" s="26">
        <v>2</v>
      </c>
      <c r="N14" s="26">
        <v>34</v>
      </c>
      <c r="O14" s="26">
        <v>19</v>
      </c>
    </row>
    <row r="15" spans="1:15" ht="12.75">
      <c r="A15" s="24" t="s">
        <v>88</v>
      </c>
      <c r="B15" s="25">
        <v>49</v>
      </c>
      <c r="C15" s="25">
        <v>30</v>
      </c>
      <c r="D15" s="25">
        <v>69</v>
      </c>
      <c r="E15" s="25">
        <v>36</v>
      </c>
      <c r="F15" s="25">
        <v>44</v>
      </c>
      <c r="G15" s="25">
        <v>25</v>
      </c>
      <c r="H15" s="25">
        <v>45</v>
      </c>
      <c r="I15" s="25">
        <v>21</v>
      </c>
      <c r="J15" s="25">
        <v>26</v>
      </c>
      <c r="K15" s="25">
        <v>10</v>
      </c>
      <c r="L15" s="26">
        <v>7</v>
      </c>
      <c r="M15" s="26">
        <v>3</v>
      </c>
      <c r="N15" s="26">
        <v>66</v>
      </c>
      <c r="O15" s="26">
        <v>40</v>
      </c>
    </row>
    <row r="16" spans="1:15" ht="12.75">
      <c r="A16" s="27" t="s">
        <v>85</v>
      </c>
      <c r="B16" s="25">
        <v>40</v>
      </c>
      <c r="C16" s="25">
        <v>22</v>
      </c>
      <c r="D16" s="25">
        <v>70</v>
      </c>
      <c r="E16" s="25">
        <v>36</v>
      </c>
      <c r="F16" s="25">
        <v>35</v>
      </c>
      <c r="G16" s="25">
        <v>19</v>
      </c>
      <c r="H16" s="25">
        <v>51</v>
      </c>
      <c r="I16" s="25">
        <v>30</v>
      </c>
      <c r="J16" s="25">
        <v>30</v>
      </c>
      <c r="K16" s="25">
        <v>16</v>
      </c>
      <c r="L16" s="26">
        <v>8</v>
      </c>
      <c r="M16" s="26">
        <v>4</v>
      </c>
      <c r="N16" s="26">
        <v>61</v>
      </c>
      <c r="O16" s="26">
        <v>36</v>
      </c>
    </row>
    <row r="17" spans="1:15" ht="12.75">
      <c r="A17" s="24" t="s">
        <v>89</v>
      </c>
      <c r="B17" s="25">
        <v>46</v>
      </c>
      <c r="C17" s="25">
        <v>28</v>
      </c>
      <c r="D17" s="25">
        <v>71</v>
      </c>
      <c r="E17" s="25">
        <v>39</v>
      </c>
      <c r="F17" s="25">
        <v>23</v>
      </c>
      <c r="G17" s="25">
        <v>7</v>
      </c>
      <c r="H17" s="25">
        <v>26</v>
      </c>
      <c r="I17" s="25">
        <v>11</v>
      </c>
      <c r="J17" s="25">
        <v>23</v>
      </c>
      <c r="K17" s="25">
        <v>8</v>
      </c>
      <c r="L17" s="26">
        <v>3</v>
      </c>
      <c r="M17" s="26">
        <v>0</v>
      </c>
      <c r="N17" s="26">
        <v>88</v>
      </c>
      <c r="O17" s="26">
        <v>52</v>
      </c>
    </row>
    <row r="18" spans="1:15" ht="12.75">
      <c r="A18" s="27" t="s">
        <v>85</v>
      </c>
      <c r="B18" s="25">
        <v>52</v>
      </c>
      <c r="C18" s="25">
        <v>28</v>
      </c>
      <c r="D18" s="25">
        <v>61</v>
      </c>
      <c r="E18" s="25">
        <v>32</v>
      </c>
      <c r="F18" s="25">
        <v>27</v>
      </c>
      <c r="G18" s="25">
        <v>10</v>
      </c>
      <c r="H18" s="25">
        <v>22</v>
      </c>
      <c r="I18" s="25">
        <v>11</v>
      </c>
      <c r="J18" s="25">
        <v>23</v>
      </c>
      <c r="K18" s="25">
        <v>10</v>
      </c>
      <c r="L18" s="26">
        <v>7</v>
      </c>
      <c r="M18" s="26">
        <v>1</v>
      </c>
      <c r="N18" s="26">
        <v>87</v>
      </c>
      <c r="O18" s="26">
        <v>50</v>
      </c>
    </row>
    <row r="19" spans="1:15" ht="12.75">
      <c r="A19" s="24" t="s">
        <v>90</v>
      </c>
      <c r="B19" s="25">
        <v>29</v>
      </c>
      <c r="C19" s="25">
        <v>15</v>
      </c>
      <c r="D19" s="25">
        <v>24</v>
      </c>
      <c r="E19" s="25">
        <v>14</v>
      </c>
      <c r="F19" s="25">
        <v>19</v>
      </c>
      <c r="G19" s="25">
        <v>8</v>
      </c>
      <c r="H19" s="25">
        <v>17</v>
      </c>
      <c r="I19" s="25">
        <v>8</v>
      </c>
      <c r="J19" s="25">
        <v>14</v>
      </c>
      <c r="K19" s="25">
        <v>7</v>
      </c>
      <c r="L19" s="26">
        <v>1</v>
      </c>
      <c r="M19" s="26">
        <v>1</v>
      </c>
      <c r="N19" s="26">
        <v>60</v>
      </c>
      <c r="O19" s="26">
        <v>36</v>
      </c>
    </row>
    <row r="20" spans="1:15" ht="12.75">
      <c r="A20" s="27" t="s">
        <v>85</v>
      </c>
      <c r="B20" s="25">
        <v>28</v>
      </c>
      <c r="C20" s="25">
        <v>15</v>
      </c>
      <c r="D20" s="25">
        <v>36</v>
      </c>
      <c r="E20" s="25">
        <v>23</v>
      </c>
      <c r="F20" s="25">
        <v>14</v>
      </c>
      <c r="G20" s="25">
        <v>8</v>
      </c>
      <c r="H20" s="25">
        <v>17</v>
      </c>
      <c r="I20" s="25">
        <v>9</v>
      </c>
      <c r="J20" s="25">
        <v>14</v>
      </c>
      <c r="K20" s="25">
        <v>8</v>
      </c>
      <c r="L20" s="26">
        <v>1</v>
      </c>
      <c r="M20" s="26">
        <v>0</v>
      </c>
      <c r="N20" s="26">
        <v>31</v>
      </c>
      <c r="O20" s="26">
        <v>16</v>
      </c>
    </row>
    <row r="21" spans="1:15" ht="12.75">
      <c r="A21" s="24" t="s">
        <v>91</v>
      </c>
      <c r="B21" s="25">
        <v>32</v>
      </c>
      <c r="C21" s="25">
        <v>23</v>
      </c>
      <c r="D21" s="25">
        <v>29</v>
      </c>
      <c r="E21" s="25">
        <v>13</v>
      </c>
      <c r="F21" s="25">
        <v>17</v>
      </c>
      <c r="G21" s="25">
        <v>13</v>
      </c>
      <c r="H21" s="25">
        <v>21</v>
      </c>
      <c r="I21" s="25">
        <v>8</v>
      </c>
      <c r="J21" s="25">
        <v>18</v>
      </c>
      <c r="K21" s="25">
        <v>5</v>
      </c>
      <c r="L21" s="26">
        <v>3</v>
      </c>
      <c r="M21" s="26">
        <v>0</v>
      </c>
      <c r="N21" s="26">
        <v>32</v>
      </c>
      <c r="O21" s="26">
        <v>17</v>
      </c>
    </row>
    <row r="22" spans="1:15" ht="12.75">
      <c r="A22" s="27" t="s">
        <v>85</v>
      </c>
      <c r="B22" s="25">
        <v>31</v>
      </c>
      <c r="C22" s="25">
        <v>21</v>
      </c>
      <c r="D22" s="25">
        <v>40</v>
      </c>
      <c r="E22" s="25">
        <v>19</v>
      </c>
      <c r="F22" s="25">
        <v>16</v>
      </c>
      <c r="G22" s="25">
        <v>8</v>
      </c>
      <c r="H22" s="25">
        <v>24</v>
      </c>
      <c r="I22" s="25">
        <v>11</v>
      </c>
      <c r="J22" s="25">
        <v>13</v>
      </c>
      <c r="K22" s="25">
        <v>4</v>
      </c>
      <c r="L22" s="26">
        <v>8</v>
      </c>
      <c r="M22" s="26">
        <v>1</v>
      </c>
      <c r="N22" s="26">
        <v>31</v>
      </c>
      <c r="O22" s="26">
        <v>15</v>
      </c>
    </row>
    <row r="23" spans="1:15" ht="12.75">
      <c r="A23" s="24" t="s">
        <v>92</v>
      </c>
      <c r="B23" s="25">
        <v>73</v>
      </c>
      <c r="C23" s="25">
        <v>46</v>
      </c>
      <c r="D23" s="25">
        <v>70</v>
      </c>
      <c r="E23" s="25">
        <v>43</v>
      </c>
      <c r="F23" s="25">
        <v>35</v>
      </c>
      <c r="G23" s="25">
        <v>17</v>
      </c>
      <c r="H23" s="25">
        <v>44</v>
      </c>
      <c r="I23" s="25">
        <v>26</v>
      </c>
      <c r="J23" s="25">
        <v>33</v>
      </c>
      <c r="K23" s="25">
        <v>14</v>
      </c>
      <c r="L23" s="26">
        <v>14</v>
      </c>
      <c r="M23" s="26">
        <v>4</v>
      </c>
      <c r="N23" s="26">
        <v>65</v>
      </c>
      <c r="O23" s="26">
        <v>31</v>
      </c>
    </row>
    <row r="24" spans="1:15" ht="12.75">
      <c r="A24" s="27" t="s">
        <v>85</v>
      </c>
      <c r="B24" s="25">
        <v>58</v>
      </c>
      <c r="C24" s="25">
        <v>30</v>
      </c>
      <c r="D24" s="25">
        <v>76</v>
      </c>
      <c r="E24" s="25">
        <v>36</v>
      </c>
      <c r="F24" s="25">
        <v>36</v>
      </c>
      <c r="G24" s="25">
        <v>23</v>
      </c>
      <c r="H24" s="25">
        <v>31</v>
      </c>
      <c r="I24" s="25">
        <v>11</v>
      </c>
      <c r="J24" s="25">
        <v>26</v>
      </c>
      <c r="K24" s="25">
        <v>11</v>
      </c>
      <c r="L24" s="26">
        <v>12</v>
      </c>
      <c r="M24" s="26">
        <v>2</v>
      </c>
      <c r="N24" s="26">
        <v>58</v>
      </c>
      <c r="O24" s="26">
        <v>32</v>
      </c>
    </row>
    <row r="25" spans="1:15" ht="12.75">
      <c r="A25" s="24" t="s">
        <v>93</v>
      </c>
      <c r="B25" s="25">
        <v>40</v>
      </c>
      <c r="C25" s="25">
        <v>24</v>
      </c>
      <c r="D25" s="25">
        <v>57</v>
      </c>
      <c r="E25" s="25">
        <v>28</v>
      </c>
      <c r="F25" s="25">
        <v>39</v>
      </c>
      <c r="G25" s="25">
        <v>15</v>
      </c>
      <c r="H25" s="25">
        <v>29</v>
      </c>
      <c r="I25" s="25">
        <v>11</v>
      </c>
      <c r="J25" s="25">
        <v>33</v>
      </c>
      <c r="K25" s="25">
        <v>15</v>
      </c>
      <c r="L25" s="26">
        <v>8</v>
      </c>
      <c r="M25" s="26">
        <v>3</v>
      </c>
      <c r="N25" s="26">
        <v>41</v>
      </c>
      <c r="O25" s="26">
        <v>31</v>
      </c>
    </row>
    <row r="26" spans="1:15" ht="12.75">
      <c r="A26" s="27" t="s">
        <v>85</v>
      </c>
      <c r="B26" s="25">
        <v>46</v>
      </c>
      <c r="C26" s="25">
        <v>37</v>
      </c>
      <c r="D26" s="25">
        <v>47</v>
      </c>
      <c r="E26" s="25">
        <v>27</v>
      </c>
      <c r="F26" s="25">
        <v>25</v>
      </c>
      <c r="G26" s="25">
        <v>11</v>
      </c>
      <c r="H26" s="25">
        <v>36</v>
      </c>
      <c r="I26" s="25">
        <v>16</v>
      </c>
      <c r="J26" s="25">
        <v>39</v>
      </c>
      <c r="K26" s="25">
        <v>17</v>
      </c>
      <c r="L26" s="26">
        <v>6</v>
      </c>
      <c r="M26" s="26">
        <v>2</v>
      </c>
      <c r="N26" s="26">
        <v>44</v>
      </c>
      <c r="O26" s="26">
        <v>30</v>
      </c>
    </row>
    <row r="27" spans="1:15" ht="12.75">
      <c r="A27" s="24" t="s">
        <v>94</v>
      </c>
      <c r="B27" s="25">
        <v>47</v>
      </c>
      <c r="C27" s="25">
        <v>33</v>
      </c>
      <c r="D27" s="25">
        <v>62</v>
      </c>
      <c r="E27" s="25">
        <v>26</v>
      </c>
      <c r="F27" s="25">
        <v>32</v>
      </c>
      <c r="G27" s="25">
        <v>16</v>
      </c>
      <c r="H27" s="25">
        <v>36</v>
      </c>
      <c r="I27" s="25">
        <v>17</v>
      </c>
      <c r="J27" s="25">
        <v>16</v>
      </c>
      <c r="K27" s="25">
        <v>7</v>
      </c>
      <c r="L27" s="26">
        <v>8</v>
      </c>
      <c r="M27" s="26">
        <v>2</v>
      </c>
      <c r="N27" s="26">
        <v>70</v>
      </c>
      <c r="O27" s="26">
        <v>41</v>
      </c>
    </row>
    <row r="28" spans="1:15" ht="12.75">
      <c r="A28" s="27" t="s">
        <v>85</v>
      </c>
      <c r="B28" s="25">
        <v>49</v>
      </c>
      <c r="C28" s="25">
        <v>36</v>
      </c>
      <c r="D28" s="25">
        <v>51</v>
      </c>
      <c r="E28" s="25">
        <v>27</v>
      </c>
      <c r="F28" s="25">
        <v>29</v>
      </c>
      <c r="G28" s="25">
        <v>21</v>
      </c>
      <c r="H28" s="25">
        <v>33</v>
      </c>
      <c r="I28" s="25">
        <v>12</v>
      </c>
      <c r="J28" s="25">
        <v>19</v>
      </c>
      <c r="K28" s="25">
        <v>7</v>
      </c>
      <c r="L28" s="26">
        <v>10</v>
      </c>
      <c r="M28" s="26">
        <v>2</v>
      </c>
      <c r="N28" s="26">
        <v>78</v>
      </c>
      <c r="O28" s="26">
        <v>50</v>
      </c>
    </row>
    <row r="29" spans="1:19" ht="12.75">
      <c r="A29" s="24" t="s">
        <v>95</v>
      </c>
      <c r="B29" s="25">
        <v>50</v>
      </c>
      <c r="C29" s="25">
        <v>30</v>
      </c>
      <c r="D29" s="25">
        <v>64</v>
      </c>
      <c r="E29" s="25">
        <v>36</v>
      </c>
      <c r="F29" s="25">
        <v>29</v>
      </c>
      <c r="G29" s="25">
        <v>18</v>
      </c>
      <c r="H29" s="25">
        <v>44</v>
      </c>
      <c r="I29" s="25">
        <v>21</v>
      </c>
      <c r="J29" s="25">
        <v>28</v>
      </c>
      <c r="K29" s="25">
        <v>12</v>
      </c>
      <c r="L29" s="26">
        <v>11</v>
      </c>
      <c r="M29" s="26">
        <v>3</v>
      </c>
      <c r="N29" s="26">
        <v>79</v>
      </c>
      <c r="O29" s="26">
        <v>44</v>
      </c>
      <c r="P29" s="84"/>
      <c r="Q29" s="84"/>
      <c r="R29" s="84"/>
      <c r="S29" s="84"/>
    </row>
    <row r="30" spans="1:15" ht="12.75">
      <c r="A30" s="27" t="s">
        <v>85</v>
      </c>
      <c r="B30" s="25">
        <v>57</v>
      </c>
      <c r="C30" s="25">
        <v>28</v>
      </c>
      <c r="D30" s="25">
        <v>61</v>
      </c>
      <c r="E30" s="25">
        <v>29</v>
      </c>
      <c r="F30" s="25">
        <v>34</v>
      </c>
      <c r="G30" s="25">
        <v>21</v>
      </c>
      <c r="H30" s="25">
        <v>38</v>
      </c>
      <c r="I30" s="25">
        <v>19</v>
      </c>
      <c r="J30" s="25">
        <v>23</v>
      </c>
      <c r="K30" s="25">
        <v>9</v>
      </c>
      <c r="L30" s="26">
        <v>11</v>
      </c>
      <c r="M30" s="26">
        <v>1</v>
      </c>
      <c r="N30" s="26">
        <v>61</v>
      </c>
      <c r="O30" s="26">
        <v>35</v>
      </c>
    </row>
    <row r="31" spans="1:15" ht="12.75">
      <c r="A31" s="20" t="s">
        <v>96</v>
      </c>
      <c r="B31" s="28">
        <f aca="true" t="shared" si="0" ref="B31:E32">SUM(B29,B27,B25,B23,B21,B19,B17,B15,B13,B11,B9)</f>
        <v>503</v>
      </c>
      <c r="C31" s="28">
        <f t="shared" si="0"/>
        <v>315</v>
      </c>
      <c r="D31" s="28">
        <f t="shared" si="0"/>
        <v>609</v>
      </c>
      <c r="E31" s="28">
        <f t="shared" si="0"/>
        <v>318</v>
      </c>
      <c r="F31" s="28">
        <f>SUM(F29,F27,F25,F23,F21,F19,F17,F15,F13,F11,F9)</f>
        <v>315</v>
      </c>
      <c r="G31" s="28">
        <f aca="true" t="shared" si="1" ref="G31:O32">SUM(G29,G27,G25,G23,G21,G19,G17,G15,G13,G11,G9)</f>
        <v>154</v>
      </c>
      <c r="H31" s="28">
        <f t="shared" si="1"/>
        <v>361</v>
      </c>
      <c r="I31" s="28">
        <f t="shared" si="1"/>
        <v>169</v>
      </c>
      <c r="J31" s="28">
        <f t="shared" si="1"/>
        <v>249</v>
      </c>
      <c r="K31" s="28">
        <f t="shared" si="1"/>
        <v>98</v>
      </c>
      <c r="L31" s="29">
        <f t="shared" si="1"/>
        <v>74</v>
      </c>
      <c r="M31" s="29">
        <f t="shared" si="1"/>
        <v>19</v>
      </c>
      <c r="N31" s="29">
        <f t="shared" si="1"/>
        <v>668</v>
      </c>
      <c r="O31" s="29">
        <f t="shared" si="1"/>
        <v>401</v>
      </c>
    </row>
    <row r="32" spans="1:15" ht="12.75">
      <c r="A32" s="23" t="s">
        <v>85</v>
      </c>
      <c r="B32" s="21">
        <f t="shared" si="0"/>
        <v>473</v>
      </c>
      <c r="C32" s="21">
        <f t="shared" si="0"/>
        <v>295</v>
      </c>
      <c r="D32" s="21">
        <v>603</v>
      </c>
      <c r="E32" s="21">
        <f t="shared" si="0"/>
        <v>318</v>
      </c>
      <c r="F32" s="21">
        <v>301</v>
      </c>
      <c r="G32" s="21">
        <f t="shared" si="1"/>
        <v>164</v>
      </c>
      <c r="H32" s="21">
        <f t="shared" si="1"/>
        <v>342</v>
      </c>
      <c r="I32" s="21">
        <f t="shared" si="1"/>
        <v>159</v>
      </c>
      <c r="J32" s="21">
        <f t="shared" si="1"/>
        <v>245</v>
      </c>
      <c r="K32" s="21">
        <f t="shared" si="1"/>
        <v>98</v>
      </c>
      <c r="L32" s="22">
        <f t="shared" si="1"/>
        <v>78</v>
      </c>
      <c r="M32" s="22">
        <f t="shared" si="1"/>
        <v>18</v>
      </c>
      <c r="N32" s="22">
        <f t="shared" si="1"/>
        <v>586</v>
      </c>
      <c r="O32" s="22">
        <f t="shared" si="1"/>
        <v>337</v>
      </c>
    </row>
    <row r="33" spans="1:15" ht="12.75">
      <c r="A33" s="20" t="s">
        <v>97</v>
      </c>
      <c r="B33" s="28">
        <f aca="true" t="shared" si="2" ref="B33:O34">SUM(B31,B7)</f>
        <v>1241</v>
      </c>
      <c r="C33" s="28">
        <f t="shared" si="2"/>
        <v>761</v>
      </c>
      <c r="D33" s="28">
        <f t="shared" si="2"/>
        <v>1540</v>
      </c>
      <c r="E33" s="28">
        <f t="shared" si="2"/>
        <v>810</v>
      </c>
      <c r="F33" s="28">
        <f t="shared" si="2"/>
        <v>903</v>
      </c>
      <c r="G33" s="28">
        <f t="shared" si="2"/>
        <v>462</v>
      </c>
      <c r="H33" s="28">
        <f t="shared" si="2"/>
        <v>1115</v>
      </c>
      <c r="I33" s="28">
        <f t="shared" si="2"/>
        <v>562</v>
      </c>
      <c r="J33" s="28">
        <f t="shared" si="2"/>
        <v>856</v>
      </c>
      <c r="K33" s="28">
        <f t="shared" si="2"/>
        <v>392</v>
      </c>
      <c r="L33" s="29">
        <f t="shared" si="2"/>
        <v>322</v>
      </c>
      <c r="M33" s="29">
        <f t="shared" si="2"/>
        <v>120</v>
      </c>
      <c r="N33" s="29">
        <f t="shared" si="2"/>
        <v>1188</v>
      </c>
      <c r="O33" s="29">
        <f t="shared" si="2"/>
        <v>692</v>
      </c>
    </row>
    <row r="34" spans="1:15" ht="12.75">
      <c r="A34" s="23" t="s">
        <v>98</v>
      </c>
      <c r="B34" s="21">
        <f t="shared" si="2"/>
        <v>1124</v>
      </c>
      <c r="C34" s="21">
        <f t="shared" si="2"/>
        <v>670</v>
      </c>
      <c r="D34" s="21">
        <f t="shared" si="2"/>
        <v>1479</v>
      </c>
      <c r="E34" s="21">
        <f t="shared" si="2"/>
        <v>784</v>
      </c>
      <c r="F34" s="21">
        <f t="shared" si="2"/>
        <v>871</v>
      </c>
      <c r="G34" s="21">
        <f t="shared" si="2"/>
        <v>463</v>
      </c>
      <c r="H34" s="21">
        <f t="shared" si="2"/>
        <v>1054</v>
      </c>
      <c r="I34" s="21">
        <f t="shared" si="2"/>
        <v>539</v>
      </c>
      <c r="J34" s="21">
        <f t="shared" si="2"/>
        <v>801</v>
      </c>
      <c r="K34" s="21">
        <f t="shared" si="2"/>
        <v>364</v>
      </c>
      <c r="L34" s="22">
        <f t="shared" si="2"/>
        <v>322</v>
      </c>
      <c r="M34" s="22">
        <f t="shared" si="2"/>
        <v>97</v>
      </c>
      <c r="N34" s="22">
        <f t="shared" si="2"/>
        <v>992</v>
      </c>
      <c r="O34" s="22">
        <f t="shared" si="2"/>
        <v>583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m.jarzębska</cp:lastModifiedBy>
  <cp:lastPrinted>2012-04-23T08:42:48Z</cp:lastPrinted>
  <dcterms:created xsi:type="dcterms:W3CDTF">2001-06-08T10:45:25Z</dcterms:created>
  <dcterms:modified xsi:type="dcterms:W3CDTF">2012-04-23T08:45:05Z</dcterms:modified>
  <cp:category/>
  <cp:version/>
  <cp:contentType/>
  <cp:contentStatus/>
</cp:coreProperties>
</file>