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1" activeTab="1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state="hidden" r:id="rId13"/>
  </sheets>
  <definedNames/>
  <calcPr fullCalcOnLoad="1"/>
</workbook>
</file>

<file path=xl/sharedStrings.xml><?xml version="1.0" encoding="utf-8"?>
<sst xmlns="http://schemas.openxmlformats.org/spreadsheetml/2006/main" count="438" uniqueCount="176">
  <si>
    <t>Razem powiat kaliski</t>
  </si>
  <si>
    <t>Powiat ziemski</t>
  </si>
  <si>
    <t>Szczytniki</t>
  </si>
  <si>
    <t>Stawiszyn</t>
  </si>
  <si>
    <t>Opatówek</t>
  </si>
  <si>
    <t>Mycielin</t>
  </si>
  <si>
    <t>Lisków</t>
  </si>
  <si>
    <t>Koźminek</t>
  </si>
  <si>
    <t>Godziesze</t>
  </si>
  <si>
    <t>Ceków</t>
  </si>
  <si>
    <t>Brzeziny</t>
  </si>
  <si>
    <t>Blizanów</t>
  </si>
  <si>
    <t>Powiat grodzki m. Kalisz</t>
  </si>
  <si>
    <t>5 - 2</t>
  </si>
  <si>
    <t>4 - 1</t>
  </si>
  <si>
    <t>5 : 2</t>
  </si>
  <si>
    <t>4 : 1</t>
  </si>
  <si>
    <t>% udział kobiet</t>
  </si>
  <si>
    <t>kobiety</t>
  </si>
  <si>
    <t>ogółem</t>
  </si>
  <si>
    <t>Dynamika</t>
  </si>
  <si>
    <t>Stan bezrobotnych</t>
  </si>
  <si>
    <t>Miasto/Gmina</t>
  </si>
  <si>
    <t>ZAREJESTROWANI     BEZROBOTNI</t>
  </si>
  <si>
    <t>BEZROBOTNI  BEZ  PRAWA  DO  ZASIŁKU</t>
  </si>
  <si>
    <t>Żelazków</t>
  </si>
  <si>
    <t>BEZROBOTNI  Z  PRAWEM  DO  ZASIŁKU</t>
  </si>
  <si>
    <t>Tabela nr 3</t>
  </si>
  <si>
    <t>Tabela nr 2</t>
  </si>
  <si>
    <t>Tabela nr 1</t>
  </si>
  <si>
    <t>wzrost /spadek</t>
  </si>
  <si>
    <t>wzrost/spadek</t>
  </si>
  <si>
    <t xml:space="preserve">Dynamika </t>
  </si>
  <si>
    <t xml:space="preserve">                                              UDZIAŁ  PROCENTOWY  BEZROBOTNYCH                                  Tabela nr 4</t>
  </si>
  <si>
    <t>bezrobotni ogółem</t>
  </si>
  <si>
    <t>bezrobotni bez prawa do zasiłku do ogółem</t>
  </si>
  <si>
    <t>bezrobotni z prawem do zasiłku do ogółem</t>
  </si>
  <si>
    <t>Kalisz</t>
  </si>
  <si>
    <t>Powiat kaliski</t>
  </si>
  <si>
    <t>BEZROBOTNI  ZWOLNIENI Z PRZYCZYN EKONOMICZNYCH</t>
  </si>
  <si>
    <t>Tabela nr 5</t>
  </si>
  <si>
    <t>ZAREJESTROWANI BEZROBOTNI NIEPEŁNOSPRAWNI</t>
  </si>
  <si>
    <t>Tabela nr 6</t>
  </si>
  <si>
    <t>Stan ogółem</t>
  </si>
  <si>
    <t>Z prawem do zasiłku</t>
  </si>
  <si>
    <t xml:space="preserve">ogółem </t>
  </si>
  <si>
    <t>BEZROBOTNI  WEDŁUG WIEKU</t>
  </si>
  <si>
    <t>Tabela nr 7</t>
  </si>
  <si>
    <t>O - ogółem</t>
  </si>
  <si>
    <t>K - kobiety</t>
  </si>
  <si>
    <t xml:space="preserve">18 - 24 </t>
  </si>
  <si>
    <t>25 - 34</t>
  </si>
  <si>
    <t>35 - 44</t>
  </si>
  <si>
    <t>45 - 54</t>
  </si>
  <si>
    <t>55 - 59</t>
  </si>
  <si>
    <t>60 i więcej</t>
  </si>
  <si>
    <t>O</t>
  </si>
  <si>
    <t>K</t>
  </si>
  <si>
    <t>Powiat grodzki    a</t>
  </si>
  <si>
    <t>m.Kalisz               b</t>
  </si>
  <si>
    <t>Blizanów               a</t>
  </si>
  <si>
    <t xml:space="preserve">                            b</t>
  </si>
  <si>
    <t>Brzeziny               a</t>
  </si>
  <si>
    <t>Ceków                  a</t>
  </si>
  <si>
    <t>Godziesze            a</t>
  </si>
  <si>
    <t>Koźminek             a</t>
  </si>
  <si>
    <t>Lisków                  a</t>
  </si>
  <si>
    <t>Mycielin                a</t>
  </si>
  <si>
    <t>Opatówek             a</t>
  </si>
  <si>
    <t>Stawiszyn             a</t>
  </si>
  <si>
    <t>Szczytniki             a</t>
  </si>
  <si>
    <t>Żelazków              a</t>
  </si>
  <si>
    <t>Powiat ziemski    a</t>
  </si>
  <si>
    <t>Razem powiat     a</t>
  </si>
  <si>
    <t>kaliski                  b</t>
  </si>
  <si>
    <t>BEZROBOTNI  WEDŁUG WYKSZTAŁCENIA</t>
  </si>
  <si>
    <t>Tabela nr 8</t>
  </si>
  <si>
    <t>wyższe</t>
  </si>
  <si>
    <t>średnie zawodowe</t>
  </si>
  <si>
    <t>średnie ogólne</t>
  </si>
  <si>
    <t>zasadnicze zawodowe</t>
  </si>
  <si>
    <t>gimnazjalne i poniżej</t>
  </si>
  <si>
    <t>Powiat grodzki   a</t>
  </si>
  <si>
    <t>m. Kalisz             b</t>
  </si>
  <si>
    <t>Blizanów              a</t>
  </si>
  <si>
    <t xml:space="preserve">                           b</t>
  </si>
  <si>
    <t>Brzeziny              a</t>
  </si>
  <si>
    <t>Ceków                 a</t>
  </si>
  <si>
    <t>Godziesze           a</t>
  </si>
  <si>
    <t>Koźminek            a</t>
  </si>
  <si>
    <t>Lisków                 a</t>
  </si>
  <si>
    <t>Mycielin               a</t>
  </si>
  <si>
    <t>Opatówek            a</t>
  </si>
  <si>
    <t>Stawiszyn            a</t>
  </si>
  <si>
    <t>Szczytniki            a</t>
  </si>
  <si>
    <t>Żelazków             a</t>
  </si>
  <si>
    <t>Powiat ziemski   a</t>
  </si>
  <si>
    <t>Razem powiat    a</t>
  </si>
  <si>
    <t>kaliski                 b</t>
  </si>
  <si>
    <t>BEZROBOTNI WEDŁUG STAŻU PRACY OGÓŁEM</t>
  </si>
  <si>
    <t>Tabela nr 9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</si>
  <si>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</si>
  <si>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</si>
  <si>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</si>
  <si>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</si>
  <si>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</si>
  <si>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</si>
  <si>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</si>
  <si>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m.Kalisz             b</t>
  </si>
  <si>
    <t>BEZROBOTNI  WEDŁUG CZASU POZOSTAWANIA BEZ PRACY</t>
  </si>
  <si>
    <t xml:space="preserve">       Tabela nr 10</t>
  </si>
  <si>
    <t>Do 1 m-ca</t>
  </si>
  <si>
    <t>1 - 3 m-ce</t>
  </si>
  <si>
    <t xml:space="preserve"> 3 - 6 m-ce</t>
  </si>
  <si>
    <t>6 - 12 m-ce</t>
  </si>
  <si>
    <t>12 - 24 m-ce</t>
  </si>
  <si>
    <t>Pow. 24 m-ce</t>
  </si>
  <si>
    <t xml:space="preserve">                                            AKTYWNE  FORMY PRZECIWDZIAŁANIA  BEZROBOCIU                              </t>
  </si>
  <si>
    <t>Tabela nr 11</t>
  </si>
  <si>
    <t>Wykonanie do</t>
  </si>
  <si>
    <t xml:space="preserve">    Liczba osób objętych </t>
  </si>
  <si>
    <t xml:space="preserve">Limit </t>
  </si>
  <si>
    <t xml:space="preserve">    aktywnymi formami</t>
  </si>
  <si>
    <t>Wyszczególnienie</t>
  </si>
  <si>
    <t>finansowy</t>
  </si>
  <si>
    <t>2 : 1</t>
  </si>
  <si>
    <t xml:space="preserve">w tym </t>
  </si>
  <si>
    <t>( bez składki ZUS )</t>
  </si>
  <si>
    <t>%</t>
  </si>
  <si>
    <t>skierowani</t>
  </si>
  <si>
    <t>Ogółem przyznany limit</t>
  </si>
  <si>
    <t>z tego na:</t>
  </si>
  <si>
    <t xml:space="preserve"> - roboty publiczne</t>
  </si>
  <si>
    <t xml:space="preserve"> - staże </t>
  </si>
  <si>
    <t xml:space="preserve"> - badania lekarskie z tyt. ustalenia zdolności do pracy</t>
  </si>
  <si>
    <t xml:space="preserve">x     - zasiłki + podatek + składka ZUS </t>
  </si>
  <si>
    <t xml:space="preserve"> - zasiłki dla bezrobotnych                                                    x</t>
  </si>
  <si>
    <t xml:space="preserve"> - program  specjalny " Wiedz,doswiadczenie,zatrudnienie"</t>
  </si>
  <si>
    <t xml:space="preserve">Wykonanie na dzień w tyś. zł. </t>
  </si>
  <si>
    <t xml:space="preserve"> </t>
  </si>
  <si>
    <t xml:space="preserve"> - dotacje na rozpoczęcie działalności gospodarczej</t>
  </si>
  <si>
    <t>Ogółem wydatki z Funduszu  Pracy</t>
  </si>
  <si>
    <t>*</t>
  </si>
  <si>
    <t>* od 01.01.2014</t>
  </si>
  <si>
    <t xml:space="preserve"> - prace interwencyjne                                                       </t>
  </si>
  <si>
    <t xml:space="preserve"> - szkolenia</t>
  </si>
  <si>
    <t xml:space="preserve">   </t>
  </si>
  <si>
    <t>w tym :</t>
  </si>
  <si>
    <t xml:space="preserve"> - dodatki aktywizacyjne</t>
  </si>
  <si>
    <t xml:space="preserve"> - programy na rzecz promocji zatrudnienia ogółem                        </t>
  </si>
  <si>
    <t xml:space="preserve"> - pozostałe wydatki </t>
  </si>
  <si>
    <t xml:space="preserve"> POZIOM  WYBRANYCH  WYDATKÓW  Z FUNDUSZU  PRACY          Tabela nr 12                                                                 </t>
  </si>
  <si>
    <t>Na dzień 30.09.2015</t>
  </si>
  <si>
    <t xml:space="preserve"> -  prace społecznie użyteczne</t>
  </si>
  <si>
    <t xml:space="preserve"> -  bon stażowy</t>
  </si>
  <si>
    <t xml:space="preserve"> - zwrot kosztów opieki nad dzieckiem do 7 lat</t>
  </si>
  <si>
    <t xml:space="preserve">  - refundacje  KRUS</t>
  </si>
  <si>
    <t xml:space="preserve">  - bon szkoleniowy - stypendium szkoleniowe</t>
  </si>
  <si>
    <t xml:space="preserve"> - bon zatrudnieniowy</t>
  </si>
  <si>
    <t xml:space="preserve"> - dofinansowanie  za zatrudnienia osoby po 50 r. ż.</t>
  </si>
  <si>
    <t xml:space="preserve"> - bon na zasiedlenie</t>
  </si>
  <si>
    <t xml:space="preserve"> -  refundacja kosztów wyposażenia lub doposażenia  stanowiska pracy </t>
  </si>
  <si>
    <t xml:space="preserve"> - program PAI</t>
  </si>
  <si>
    <t>w tys. zł.</t>
  </si>
  <si>
    <t>Na dzień 30.09.2016</t>
  </si>
  <si>
    <t>Na dzień 30.09. 2016</t>
  </si>
  <si>
    <t>a - wg stanu na dzień 30.09.2015r.</t>
  </si>
  <si>
    <t>b - wg stanu na dzień 30.09.2016 r.</t>
  </si>
  <si>
    <t>a - wg stanu na dzień 30.09.2015</t>
  </si>
  <si>
    <t>b - wg stanu na dzień 30.09.2016r.</t>
  </si>
  <si>
    <t>b</t>
  </si>
  <si>
    <t>Powiat grodzki       a</t>
  </si>
  <si>
    <t>b - wg stanu na dzień 30.09.2016</t>
  </si>
  <si>
    <t>dnia 30.09.2016 r.</t>
  </si>
  <si>
    <t>w 2016 roku</t>
  </si>
  <si>
    <t xml:space="preserve"> - program specjalny "Zatrudnienie"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</si>
</sst>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  <numFmt numFmtId="166" formatCode="#,##0.000"/>
    <numFmt numFmtId="167" formatCode="#,##0.0000"/>
    <numFmt numFmtId="168" formatCode="#,##0.00000"/>
    <numFmt numFmtId="169" formatCode="#,##0.00000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000\ _z_ł_-;\-* #,##0.00000\ _z_ł_-;_-* &quot;-&quot;??\ _z_ł_-;_-@_-"/>
    <numFmt numFmtId="173" formatCode="[$-415]d\ mmmm\ yyyy"/>
    <numFmt numFmtId="174" formatCode="_-* #,##0.000000\ _z_ł_-;\-* #,##0.000000\ _z_ł_-;_-* &quot;-&quot;??\ _z_ł_-;_-@_-"/>
    <numFmt numFmtId="175" formatCode="#,##0.0"/>
    <numFmt numFmtId="176" formatCode="_-* #,##0.00\ _z_ł_-;\-* #,##0.00\ _z_ł_-;_-* &quot;-&quot;?\ _z_ł_-;_-@_-"/>
    <numFmt numFmtId="177" formatCode="_-* #,##0\ _z_ł_-;\-* #,##0\ _z_ł_-;_-* &quot;-&quot;?\ _z_ł_-;_-@_-"/>
    <numFmt numFmtId="178" formatCode="0.000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0" xfId="42" applyFont="1" applyAlignment="1">
      <alignment/>
    </xf>
    <xf numFmtId="175" fontId="6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4" fontId="0" fillId="0" borderId="13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23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zoomScalePageLayoutView="0" workbookViewId="0" topLeftCell="A4">
      <selection activeCell="E31" sqref="E31"/>
    </sheetView>
  </sheetViews>
  <sheetFormatPr defaultColWidth="9.00390625" defaultRowHeight="12.75"/>
  <cols>
    <col min="1" max="1" width="29.375" style="0" customWidth="1"/>
    <col min="4" max="4" width="18.25390625" style="0" customWidth="1"/>
    <col min="7" max="7" width="16.875" style="0" customWidth="1"/>
    <col min="8" max="9" width="7.375" style="0" customWidth="1"/>
    <col min="10" max="10" width="7.00390625" style="0" customWidth="1"/>
    <col min="11" max="11" width="7.875" style="0" customWidth="1"/>
  </cols>
  <sheetData>
    <row r="7" spans="4:11" ht="15.75">
      <c r="D7" s="89" t="s">
        <v>23</v>
      </c>
      <c r="E7" s="89"/>
      <c r="F7" s="89"/>
      <c r="G7" s="89"/>
      <c r="J7" s="90" t="s">
        <v>29</v>
      </c>
      <c r="K7" s="90"/>
    </row>
    <row r="8" ht="12.75">
      <c r="F8" s="6"/>
    </row>
    <row r="9" ht="12.75">
      <c r="F9" s="6"/>
    </row>
    <row r="10" spans="1:11" ht="15">
      <c r="A10" s="91" t="s">
        <v>22</v>
      </c>
      <c r="B10" s="94" t="s">
        <v>21</v>
      </c>
      <c r="C10" s="95"/>
      <c r="D10" s="95"/>
      <c r="E10" s="95"/>
      <c r="F10" s="95"/>
      <c r="G10" s="96"/>
      <c r="H10" s="85" t="s">
        <v>32</v>
      </c>
      <c r="I10" s="86"/>
      <c r="J10" s="85" t="s">
        <v>30</v>
      </c>
      <c r="K10" s="86"/>
    </row>
    <row r="11" spans="1:11" ht="15">
      <c r="A11" s="92"/>
      <c r="B11" s="97" t="s">
        <v>152</v>
      </c>
      <c r="C11" s="95"/>
      <c r="D11" s="96"/>
      <c r="E11" s="94" t="s">
        <v>164</v>
      </c>
      <c r="F11" s="95"/>
      <c r="G11" s="96"/>
      <c r="H11" s="87"/>
      <c r="I11" s="88"/>
      <c r="J11" s="87"/>
      <c r="K11" s="88"/>
    </row>
    <row r="12" spans="1:11" ht="15">
      <c r="A12" s="93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2650</v>
      </c>
      <c r="C14" s="2">
        <v>1418</v>
      </c>
      <c r="D14" s="2">
        <f>ROUND((C14/B14)*100,1)</f>
        <v>53.5</v>
      </c>
      <c r="E14" s="2">
        <v>2077</v>
      </c>
      <c r="F14" s="2">
        <v>1084</v>
      </c>
      <c r="G14" s="2">
        <f aca="true" t="shared" si="0" ref="G14:G27">ROUND((F14/E14)*100,1)</f>
        <v>52.2</v>
      </c>
      <c r="H14" s="2">
        <f aca="true" t="shared" si="1" ref="H14:H27">ROUND((E14/B14)*100,1)</f>
        <v>78.4</v>
      </c>
      <c r="I14" s="2">
        <f>ROUND((F14/C14)*100,1)</f>
        <v>76.4</v>
      </c>
      <c r="J14" s="2">
        <f aca="true" t="shared" si="2" ref="J14:J27">E14-B14</f>
        <v>-573</v>
      </c>
      <c r="K14" s="2">
        <f>F14-C14</f>
        <v>-334</v>
      </c>
    </row>
    <row r="15" spans="1:11" ht="15">
      <c r="A15" s="3" t="s">
        <v>11</v>
      </c>
      <c r="B15" s="4">
        <v>169</v>
      </c>
      <c r="C15" s="4">
        <v>103</v>
      </c>
      <c r="D15" s="4">
        <f>ROUND((C15/B15)*100,1)</f>
        <v>60.9</v>
      </c>
      <c r="E15" s="4">
        <v>132</v>
      </c>
      <c r="F15" s="4">
        <v>81</v>
      </c>
      <c r="G15" s="4">
        <f t="shared" si="0"/>
        <v>61.4</v>
      </c>
      <c r="H15" s="4">
        <f>ROUND((E15/B15)*100,1)</f>
        <v>78.1</v>
      </c>
      <c r="I15" s="4">
        <f aca="true" t="shared" si="3" ref="I15:I27">ROUND((F15/C15)*100,1)</f>
        <v>78.6</v>
      </c>
      <c r="J15" s="4">
        <f>E15-B15</f>
        <v>-37</v>
      </c>
      <c r="K15" s="4">
        <f aca="true" t="shared" si="4" ref="K15:K27">F15-C15</f>
        <v>-22</v>
      </c>
    </row>
    <row r="16" spans="1:11" ht="15">
      <c r="A16" s="3" t="s">
        <v>10</v>
      </c>
      <c r="B16" s="4">
        <v>138</v>
      </c>
      <c r="C16" s="4">
        <v>85</v>
      </c>
      <c r="D16" s="4">
        <f aca="true" t="shared" si="5" ref="D16:D25">ROUND((C16/B16)*100,1)</f>
        <v>61.6</v>
      </c>
      <c r="E16" s="4">
        <v>88</v>
      </c>
      <c r="F16" s="4">
        <v>42</v>
      </c>
      <c r="G16" s="4">
        <f t="shared" si="0"/>
        <v>47.7</v>
      </c>
      <c r="H16" s="4">
        <f t="shared" si="1"/>
        <v>63.8</v>
      </c>
      <c r="I16" s="4">
        <f t="shared" si="3"/>
        <v>49.4</v>
      </c>
      <c r="J16" s="4">
        <f t="shared" si="2"/>
        <v>-50</v>
      </c>
      <c r="K16" s="4">
        <f t="shared" si="4"/>
        <v>-43</v>
      </c>
    </row>
    <row r="17" spans="1:11" ht="15">
      <c r="A17" s="3" t="s">
        <v>9</v>
      </c>
      <c r="B17" s="4">
        <v>90</v>
      </c>
      <c r="C17" s="4">
        <v>49</v>
      </c>
      <c r="D17" s="4">
        <f t="shared" si="5"/>
        <v>54.4</v>
      </c>
      <c r="E17" s="4">
        <v>82</v>
      </c>
      <c r="F17" s="4">
        <v>41</v>
      </c>
      <c r="G17" s="69">
        <f t="shared" si="0"/>
        <v>50</v>
      </c>
      <c r="H17" s="4">
        <f t="shared" si="1"/>
        <v>91.1</v>
      </c>
      <c r="I17" s="4">
        <f t="shared" si="3"/>
        <v>83.7</v>
      </c>
      <c r="J17" s="4">
        <f t="shared" si="2"/>
        <v>-8</v>
      </c>
      <c r="K17" s="4">
        <f t="shared" si="4"/>
        <v>-8</v>
      </c>
    </row>
    <row r="18" spans="1:11" ht="15">
      <c r="A18" s="3" t="s">
        <v>8</v>
      </c>
      <c r="B18" s="4">
        <v>197</v>
      </c>
      <c r="C18" s="4">
        <v>108</v>
      </c>
      <c r="D18" s="4">
        <f t="shared" si="5"/>
        <v>54.8</v>
      </c>
      <c r="E18" s="4">
        <v>154</v>
      </c>
      <c r="F18" s="4">
        <v>86</v>
      </c>
      <c r="G18" s="4">
        <f t="shared" si="0"/>
        <v>55.8</v>
      </c>
      <c r="H18" s="4">
        <f t="shared" si="1"/>
        <v>78.2</v>
      </c>
      <c r="I18" s="4">
        <f t="shared" si="3"/>
        <v>79.6</v>
      </c>
      <c r="J18" s="4">
        <f t="shared" si="2"/>
        <v>-43</v>
      </c>
      <c r="K18" s="4">
        <f t="shared" si="4"/>
        <v>-22</v>
      </c>
    </row>
    <row r="19" spans="1:11" ht="15">
      <c r="A19" s="3" t="s">
        <v>7</v>
      </c>
      <c r="B19" s="4">
        <v>151</v>
      </c>
      <c r="C19" s="4">
        <v>80</v>
      </c>
      <c r="D19" s="69">
        <f t="shared" si="5"/>
        <v>53</v>
      </c>
      <c r="E19" s="4">
        <v>120</v>
      </c>
      <c r="F19" s="4">
        <v>51</v>
      </c>
      <c r="G19" s="69">
        <f t="shared" si="0"/>
        <v>42.5</v>
      </c>
      <c r="H19" s="4">
        <f t="shared" si="1"/>
        <v>79.5</v>
      </c>
      <c r="I19" s="4">
        <f t="shared" si="3"/>
        <v>63.8</v>
      </c>
      <c r="J19" s="4">
        <f t="shared" si="2"/>
        <v>-31</v>
      </c>
      <c r="K19" s="4">
        <f t="shared" si="4"/>
        <v>-29</v>
      </c>
    </row>
    <row r="20" spans="1:11" ht="15">
      <c r="A20" s="3" t="s">
        <v>6</v>
      </c>
      <c r="B20" s="4">
        <v>99</v>
      </c>
      <c r="C20" s="4">
        <v>61</v>
      </c>
      <c r="D20" s="69">
        <f t="shared" si="5"/>
        <v>61.6</v>
      </c>
      <c r="E20" s="4">
        <v>75</v>
      </c>
      <c r="F20" s="4">
        <v>43</v>
      </c>
      <c r="G20" s="4">
        <f t="shared" si="0"/>
        <v>57.3</v>
      </c>
      <c r="H20" s="4">
        <f t="shared" si="1"/>
        <v>75.8</v>
      </c>
      <c r="I20" s="4">
        <f t="shared" si="3"/>
        <v>70.5</v>
      </c>
      <c r="J20" s="4">
        <f t="shared" si="2"/>
        <v>-24</v>
      </c>
      <c r="K20" s="4">
        <f t="shared" si="4"/>
        <v>-18</v>
      </c>
    </row>
    <row r="21" spans="1:11" ht="15">
      <c r="A21" s="3" t="s">
        <v>5</v>
      </c>
      <c r="B21" s="4">
        <v>100</v>
      </c>
      <c r="C21" s="4">
        <v>54</v>
      </c>
      <c r="D21" s="69">
        <f t="shared" si="5"/>
        <v>54</v>
      </c>
      <c r="E21" s="4">
        <v>77</v>
      </c>
      <c r="F21" s="4">
        <v>38</v>
      </c>
      <c r="G21" s="69">
        <f t="shared" si="0"/>
        <v>49.4</v>
      </c>
      <c r="H21" s="69">
        <f t="shared" si="1"/>
        <v>77</v>
      </c>
      <c r="I21" s="4">
        <f t="shared" si="3"/>
        <v>70.4</v>
      </c>
      <c r="J21" s="4">
        <f t="shared" si="2"/>
        <v>-23</v>
      </c>
      <c r="K21" s="4">
        <f t="shared" si="4"/>
        <v>-16</v>
      </c>
    </row>
    <row r="22" spans="1:11" ht="15">
      <c r="A22" s="3" t="s">
        <v>4</v>
      </c>
      <c r="B22" s="4">
        <v>205</v>
      </c>
      <c r="C22" s="4">
        <v>106</v>
      </c>
      <c r="D22" s="4">
        <f t="shared" si="5"/>
        <v>51.7</v>
      </c>
      <c r="E22" s="4">
        <v>138</v>
      </c>
      <c r="F22" s="4">
        <v>66</v>
      </c>
      <c r="G22" s="69">
        <f t="shared" si="0"/>
        <v>47.8</v>
      </c>
      <c r="H22" s="4">
        <f t="shared" si="1"/>
        <v>67.3</v>
      </c>
      <c r="I22" s="4">
        <f t="shared" si="3"/>
        <v>62.3</v>
      </c>
      <c r="J22" s="4">
        <f t="shared" si="2"/>
        <v>-67</v>
      </c>
      <c r="K22" s="4">
        <f t="shared" si="4"/>
        <v>-40</v>
      </c>
    </row>
    <row r="23" spans="1:11" ht="15">
      <c r="A23" s="3" t="s">
        <v>3</v>
      </c>
      <c r="B23" s="4">
        <v>154</v>
      </c>
      <c r="C23" s="4">
        <v>93</v>
      </c>
      <c r="D23" s="4">
        <f t="shared" si="5"/>
        <v>60.4</v>
      </c>
      <c r="E23" s="4">
        <v>151</v>
      </c>
      <c r="F23" s="4">
        <v>93</v>
      </c>
      <c r="G23" s="69">
        <f t="shared" si="0"/>
        <v>61.6</v>
      </c>
      <c r="H23" s="4">
        <f t="shared" si="1"/>
        <v>98.1</v>
      </c>
      <c r="I23" s="69">
        <f t="shared" si="3"/>
        <v>100</v>
      </c>
      <c r="J23" s="4">
        <f t="shared" si="2"/>
        <v>-3</v>
      </c>
      <c r="K23" s="4">
        <f t="shared" si="4"/>
        <v>0</v>
      </c>
    </row>
    <row r="24" spans="1:11" ht="15">
      <c r="A24" s="3" t="s">
        <v>2</v>
      </c>
      <c r="B24" s="4">
        <v>155</v>
      </c>
      <c r="C24" s="4">
        <v>76</v>
      </c>
      <c r="D24" s="69">
        <f t="shared" si="5"/>
        <v>49</v>
      </c>
      <c r="E24" s="4">
        <v>112</v>
      </c>
      <c r="F24" s="4">
        <v>63</v>
      </c>
      <c r="G24" s="69">
        <f t="shared" si="0"/>
        <v>56.3</v>
      </c>
      <c r="H24" s="4">
        <f t="shared" si="1"/>
        <v>72.3</v>
      </c>
      <c r="I24" s="4">
        <f t="shared" si="3"/>
        <v>82.9</v>
      </c>
      <c r="J24" s="4">
        <f t="shared" si="2"/>
        <v>-43</v>
      </c>
      <c r="K24" s="4">
        <f t="shared" si="4"/>
        <v>-13</v>
      </c>
    </row>
    <row r="25" spans="1:11" ht="15">
      <c r="A25" s="3" t="s">
        <v>25</v>
      </c>
      <c r="B25" s="4">
        <v>189</v>
      </c>
      <c r="C25" s="4">
        <v>108</v>
      </c>
      <c r="D25" s="4">
        <f t="shared" si="5"/>
        <v>57.1</v>
      </c>
      <c r="E25" s="4">
        <v>154</v>
      </c>
      <c r="F25" s="4">
        <v>91</v>
      </c>
      <c r="G25" s="4">
        <f t="shared" si="0"/>
        <v>59.1</v>
      </c>
      <c r="H25" s="4">
        <f t="shared" si="1"/>
        <v>81.5</v>
      </c>
      <c r="I25" s="4">
        <f t="shared" si="3"/>
        <v>84.3</v>
      </c>
      <c r="J25" s="4">
        <f t="shared" si="2"/>
        <v>-35</v>
      </c>
      <c r="K25" s="4">
        <f t="shared" si="4"/>
        <v>-17</v>
      </c>
    </row>
    <row r="26" spans="1:11" ht="15.75">
      <c r="A26" s="1" t="s">
        <v>1</v>
      </c>
      <c r="B26" s="2">
        <f>SUM(B15:B25)</f>
        <v>1647</v>
      </c>
      <c r="C26" s="2">
        <f>SUM(C15:C25)</f>
        <v>923</v>
      </c>
      <c r="D26" s="15">
        <f>ROUND((C26/B26)*100,1)</f>
        <v>56</v>
      </c>
      <c r="E26" s="2">
        <f>SUM(E15:E25)</f>
        <v>1283</v>
      </c>
      <c r="F26" s="2">
        <f>SUM(F15:F25)</f>
        <v>695</v>
      </c>
      <c r="G26" s="15">
        <f t="shared" si="0"/>
        <v>54.2</v>
      </c>
      <c r="H26" s="2">
        <f t="shared" si="1"/>
        <v>77.9</v>
      </c>
      <c r="I26" s="2">
        <f t="shared" si="3"/>
        <v>75.3</v>
      </c>
      <c r="J26" s="2">
        <f t="shared" si="2"/>
        <v>-364</v>
      </c>
      <c r="K26" s="2">
        <f t="shared" si="4"/>
        <v>-228</v>
      </c>
    </row>
    <row r="27" spans="1:11" ht="15.75">
      <c r="A27" s="1" t="s">
        <v>0</v>
      </c>
      <c r="B27" s="2">
        <f>SUM(B26,B14)</f>
        <v>4297</v>
      </c>
      <c r="C27" s="2">
        <f>SUM(C26,C14)</f>
        <v>2341</v>
      </c>
      <c r="D27" s="2">
        <f>ROUND((C27/B27)*100,1)</f>
        <v>54.5</v>
      </c>
      <c r="E27" s="2">
        <f>SUM(E26,E14)</f>
        <v>3360</v>
      </c>
      <c r="F27" s="2">
        <f>SUM(F26,F14)</f>
        <v>1779</v>
      </c>
      <c r="G27" s="2">
        <f t="shared" si="0"/>
        <v>52.9</v>
      </c>
      <c r="H27" s="2">
        <f t="shared" si="1"/>
        <v>78.2</v>
      </c>
      <c r="I27" s="2">
        <f t="shared" si="3"/>
        <v>76</v>
      </c>
      <c r="J27" s="2">
        <f t="shared" si="2"/>
        <v>-937</v>
      </c>
      <c r="K27" s="2">
        <f t="shared" si="4"/>
        <v>-562</v>
      </c>
    </row>
  </sheetData>
  <sheetProtection/>
  <mergeCells count="8">
    <mergeCell ref="J10:K11"/>
    <mergeCell ref="D7:G7"/>
    <mergeCell ref="J7:K7"/>
    <mergeCell ref="A10:A12"/>
    <mergeCell ref="H10:I11"/>
    <mergeCell ref="B10:G10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zoomScale="110" zoomScaleNormal="110" zoomScalePageLayoutView="0" workbookViewId="0" topLeftCell="A10">
      <selection activeCell="K36" sqref="K36"/>
    </sheetView>
  </sheetViews>
  <sheetFormatPr defaultColWidth="9.00390625" defaultRowHeight="12.75"/>
  <cols>
    <col min="1" max="1" width="18.25390625" style="0" customWidth="1"/>
  </cols>
  <sheetData>
    <row r="1" spans="4:14" ht="15.75">
      <c r="D1" s="16" t="s">
        <v>109</v>
      </c>
      <c r="L1" s="122" t="s">
        <v>110</v>
      </c>
      <c r="M1" s="122"/>
      <c r="N1" s="122"/>
    </row>
    <row r="2" spans="1:11" ht="12.75">
      <c r="A2" t="s">
        <v>168</v>
      </c>
      <c r="K2" t="s">
        <v>48</v>
      </c>
    </row>
    <row r="3" spans="1:11" ht="12.75">
      <c r="A3" t="s">
        <v>172</v>
      </c>
      <c r="K3" t="s">
        <v>49</v>
      </c>
    </row>
    <row r="4" spans="1:14" ht="12.75">
      <c r="A4" s="116" t="s">
        <v>22</v>
      </c>
      <c r="B4" s="121" t="s">
        <v>111</v>
      </c>
      <c r="C4" s="119"/>
      <c r="D4" s="118" t="s">
        <v>112</v>
      </c>
      <c r="E4" s="119"/>
      <c r="F4" s="123" t="s">
        <v>113</v>
      </c>
      <c r="G4" s="119"/>
      <c r="H4" s="123" t="s">
        <v>114</v>
      </c>
      <c r="I4" s="119"/>
      <c r="J4" s="123" t="s">
        <v>115</v>
      </c>
      <c r="K4" s="119"/>
      <c r="L4" s="118" t="s">
        <v>116</v>
      </c>
      <c r="M4" s="119"/>
      <c r="N4" s="35"/>
    </row>
    <row r="5" spans="1:14" ht="12.75">
      <c r="A5" s="117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36"/>
    </row>
    <row r="6" spans="1:14" ht="12.75">
      <c r="A6" s="20" t="s">
        <v>82</v>
      </c>
      <c r="B6" s="21">
        <v>393</v>
      </c>
      <c r="C6" s="21">
        <v>214</v>
      </c>
      <c r="D6" s="21">
        <v>446</v>
      </c>
      <c r="E6" s="21">
        <v>241</v>
      </c>
      <c r="F6" s="21">
        <v>391</v>
      </c>
      <c r="G6" s="21">
        <v>195</v>
      </c>
      <c r="H6" s="21">
        <v>559</v>
      </c>
      <c r="I6" s="21">
        <v>293</v>
      </c>
      <c r="J6" s="21">
        <v>479</v>
      </c>
      <c r="K6" s="21">
        <v>265</v>
      </c>
      <c r="L6" s="22">
        <v>382</v>
      </c>
      <c r="M6" s="21">
        <v>210</v>
      </c>
      <c r="N6" s="37"/>
    </row>
    <row r="7" spans="1:14" ht="12.75">
      <c r="A7" s="23" t="s">
        <v>108</v>
      </c>
      <c r="B7" s="21">
        <v>317</v>
      </c>
      <c r="C7" s="21">
        <v>153</v>
      </c>
      <c r="D7" s="21">
        <v>372</v>
      </c>
      <c r="E7" s="21">
        <v>189</v>
      </c>
      <c r="F7" s="21">
        <v>311</v>
      </c>
      <c r="G7" s="21">
        <v>155</v>
      </c>
      <c r="H7" s="21">
        <v>396</v>
      </c>
      <c r="I7" s="21">
        <v>220</v>
      </c>
      <c r="J7" s="21">
        <v>372</v>
      </c>
      <c r="K7" s="21">
        <v>188</v>
      </c>
      <c r="L7" s="22">
        <v>309</v>
      </c>
      <c r="M7" s="21">
        <v>179</v>
      </c>
      <c r="N7" s="37"/>
    </row>
    <row r="8" spans="1:14" ht="12.75">
      <c r="A8" s="24" t="s">
        <v>84</v>
      </c>
      <c r="B8" s="25">
        <v>28</v>
      </c>
      <c r="C8" s="25">
        <v>15</v>
      </c>
      <c r="D8" s="25">
        <v>23</v>
      </c>
      <c r="E8" s="25">
        <v>12</v>
      </c>
      <c r="F8" s="25">
        <v>32</v>
      </c>
      <c r="G8" s="25">
        <v>25</v>
      </c>
      <c r="H8" s="25">
        <v>34</v>
      </c>
      <c r="I8" s="25">
        <v>14</v>
      </c>
      <c r="J8" s="25">
        <v>36</v>
      </c>
      <c r="K8" s="25">
        <v>27</v>
      </c>
      <c r="L8" s="26">
        <v>16</v>
      </c>
      <c r="M8" s="25">
        <v>10</v>
      </c>
      <c r="N8" s="35"/>
    </row>
    <row r="9" spans="1:14" ht="12.75">
      <c r="A9" s="27" t="s">
        <v>85</v>
      </c>
      <c r="B9" s="25">
        <v>15</v>
      </c>
      <c r="C9" s="25">
        <v>6</v>
      </c>
      <c r="D9" s="25">
        <v>30</v>
      </c>
      <c r="E9" s="25">
        <v>14</v>
      </c>
      <c r="F9" s="25">
        <v>18</v>
      </c>
      <c r="G9" s="25">
        <v>14</v>
      </c>
      <c r="H9" s="25">
        <v>19</v>
      </c>
      <c r="I9" s="25">
        <v>15</v>
      </c>
      <c r="J9" s="25">
        <v>32</v>
      </c>
      <c r="K9" s="25">
        <v>18</v>
      </c>
      <c r="L9" s="26">
        <v>18</v>
      </c>
      <c r="M9" s="25">
        <v>14</v>
      </c>
      <c r="N9" s="35"/>
    </row>
    <row r="10" spans="1:14" ht="12.75">
      <c r="A10" s="24" t="s">
        <v>86</v>
      </c>
      <c r="B10" s="25">
        <v>24</v>
      </c>
      <c r="C10" s="25">
        <v>14</v>
      </c>
      <c r="D10" s="25">
        <v>29</v>
      </c>
      <c r="E10" s="25">
        <v>18</v>
      </c>
      <c r="F10" s="25">
        <v>14</v>
      </c>
      <c r="G10" s="25">
        <v>9</v>
      </c>
      <c r="H10" s="25">
        <v>26</v>
      </c>
      <c r="I10" s="25">
        <v>16</v>
      </c>
      <c r="J10" s="25">
        <v>28</v>
      </c>
      <c r="K10" s="25">
        <v>17</v>
      </c>
      <c r="L10" s="26">
        <v>17</v>
      </c>
      <c r="M10" s="25">
        <v>11</v>
      </c>
      <c r="N10" s="35"/>
    </row>
    <row r="11" spans="1:14" ht="12.75">
      <c r="A11" s="27" t="s">
        <v>85</v>
      </c>
      <c r="B11" s="25">
        <v>17</v>
      </c>
      <c r="C11" s="25">
        <v>7</v>
      </c>
      <c r="D11" s="25">
        <v>8</v>
      </c>
      <c r="E11" s="25">
        <v>2</v>
      </c>
      <c r="F11" s="25">
        <v>16</v>
      </c>
      <c r="G11" s="25">
        <v>6</v>
      </c>
      <c r="H11" s="25">
        <v>15</v>
      </c>
      <c r="I11" s="25">
        <v>7</v>
      </c>
      <c r="J11" s="25">
        <v>17</v>
      </c>
      <c r="K11" s="25">
        <v>10</v>
      </c>
      <c r="L11" s="26">
        <v>15</v>
      </c>
      <c r="M11" s="25">
        <v>10</v>
      </c>
      <c r="N11" s="35"/>
    </row>
    <row r="12" spans="1:14" ht="12.75">
      <c r="A12" s="24" t="s">
        <v>87</v>
      </c>
      <c r="B12" s="25">
        <v>11</v>
      </c>
      <c r="C12" s="25">
        <v>6</v>
      </c>
      <c r="D12" s="25">
        <v>20</v>
      </c>
      <c r="E12" s="25">
        <v>10</v>
      </c>
      <c r="F12" s="25">
        <v>18</v>
      </c>
      <c r="G12" s="25">
        <v>10</v>
      </c>
      <c r="H12" s="25">
        <v>19</v>
      </c>
      <c r="I12" s="25">
        <v>9</v>
      </c>
      <c r="J12" s="25">
        <v>12</v>
      </c>
      <c r="K12" s="25">
        <v>9</v>
      </c>
      <c r="L12" s="26">
        <v>10</v>
      </c>
      <c r="M12" s="25">
        <v>5</v>
      </c>
      <c r="N12" s="35"/>
    </row>
    <row r="13" spans="1:14" ht="12.75">
      <c r="A13" s="27" t="s">
        <v>85</v>
      </c>
      <c r="B13" s="25">
        <v>12</v>
      </c>
      <c r="C13" s="25">
        <v>3</v>
      </c>
      <c r="D13" s="25">
        <v>7</v>
      </c>
      <c r="E13" s="25">
        <v>5</v>
      </c>
      <c r="F13" s="25">
        <v>12</v>
      </c>
      <c r="G13" s="25">
        <v>5</v>
      </c>
      <c r="H13" s="25">
        <v>21</v>
      </c>
      <c r="I13" s="25">
        <v>11</v>
      </c>
      <c r="J13" s="25">
        <v>19</v>
      </c>
      <c r="K13" s="25">
        <v>10</v>
      </c>
      <c r="L13" s="26">
        <v>11</v>
      </c>
      <c r="M13" s="25">
        <v>7</v>
      </c>
      <c r="N13" s="35"/>
    </row>
    <row r="14" spans="1:14" ht="12.75">
      <c r="A14" s="24" t="s">
        <v>88</v>
      </c>
      <c r="B14" s="25">
        <v>21</v>
      </c>
      <c r="C14" s="25">
        <v>9</v>
      </c>
      <c r="D14" s="25">
        <v>39</v>
      </c>
      <c r="E14" s="25">
        <v>16</v>
      </c>
      <c r="F14" s="25">
        <v>31</v>
      </c>
      <c r="G14" s="25">
        <v>13</v>
      </c>
      <c r="H14" s="25">
        <v>41</v>
      </c>
      <c r="I14" s="25">
        <v>24</v>
      </c>
      <c r="J14" s="25">
        <v>35</v>
      </c>
      <c r="K14" s="25">
        <v>24</v>
      </c>
      <c r="L14" s="26">
        <v>30</v>
      </c>
      <c r="M14" s="25">
        <v>22</v>
      </c>
      <c r="N14" s="35"/>
    </row>
    <row r="15" spans="1:14" ht="12.75">
      <c r="A15" s="27" t="s">
        <v>85</v>
      </c>
      <c r="B15" s="25">
        <v>22</v>
      </c>
      <c r="C15" s="25">
        <v>8</v>
      </c>
      <c r="D15" s="25">
        <v>25</v>
      </c>
      <c r="E15" s="25">
        <v>11</v>
      </c>
      <c r="F15" s="25">
        <v>21</v>
      </c>
      <c r="G15" s="25">
        <v>12</v>
      </c>
      <c r="H15" s="25">
        <v>37</v>
      </c>
      <c r="I15" s="25">
        <v>23</v>
      </c>
      <c r="J15" s="25">
        <v>33</v>
      </c>
      <c r="K15" s="25">
        <v>19</v>
      </c>
      <c r="L15" s="26">
        <v>16</v>
      </c>
      <c r="M15" s="25">
        <v>13</v>
      </c>
      <c r="N15" s="35"/>
    </row>
    <row r="16" spans="1:14" ht="12.75">
      <c r="A16" s="24" t="s">
        <v>89</v>
      </c>
      <c r="B16" s="25">
        <v>21</v>
      </c>
      <c r="C16" s="25">
        <v>9</v>
      </c>
      <c r="D16" s="25">
        <v>23</v>
      </c>
      <c r="E16" s="25">
        <v>12</v>
      </c>
      <c r="F16" s="25">
        <v>24</v>
      </c>
      <c r="G16" s="25">
        <v>9</v>
      </c>
      <c r="H16" s="25">
        <v>31</v>
      </c>
      <c r="I16" s="25">
        <v>16</v>
      </c>
      <c r="J16" s="25">
        <v>29</v>
      </c>
      <c r="K16" s="25">
        <v>17</v>
      </c>
      <c r="L16" s="26">
        <v>23</v>
      </c>
      <c r="M16" s="25">
        <v>17</v>
      </c>
      <c r="N16" s="35"/>
    </row>
    <row r="17" spans="1:14" ht="12.75">
      <c r="A17" s="27" t="s">
        <v>85</v>
      </c>
      <c r="B17" s="25">
        <v>22</v>
      </c>
      <c r="C17" s="25">
        <v>8</v>
      </c>
      <c r="D17" s="25">
        <v>14</v>
      </c>
      <c r="E17" s="25">
        <v>4</v>
      </c>
      <c r="F17" s="25">
        <v>17</v>
      </c>
      <c r="G17" s="25">
        <v>4</v>
      </c>
      <c r="H17" s="25">
        <v>26</v>
      </c>
      <c r="I17" s="25">
        <v>11</v>
      </c>
      <c r="J17" s="25">
        <v>19</v>
      </c>
      <c r="K17" s="25">
        <v>9</v>
      </c>
      <c r="L17" s="26">
        <v>22</v>
      </c>
      <c r="M17" s="25">
        <v>15</v>
      </c>
      <c r="N17" s="35"/>
    </row>
    <row r="18" spans="1:14" ht="12.75">
      <c r="A18" s="24" t="s">
        <v>90</v>
      </c>
      <c r="B18" s="25">
        <v>23</v>
      </c>
      <c r="C18" s="25">
        <v>13</v>
      </c>
      <c r="D18" s="25">
        <v>19</v>
      </c>
      <c r="E18" s="25">
        <v>12</v>
      </c>
      <c r="F18" s="25">
        <v>20</v>
      </c>
      <c r="G18" s="25">
        <v>10</v>
      </c>
      <c r="H18" s="25">
        <v>13</v>
      </c>
      <c r="I18" s="25">
        <v>8</v>
      </c>
      <c r="J18" s="25">
        <v>17</v>
      </c>
      <c r="K18" s="25">
        <v>12</v>
      </c>
      <c r="L18" s="26">
        <v>7</v>
      </c>
      <c r="M18" s="25">
        <v>6</v>
      </c>
      <c r="N18" s="35"/>
    </row>
    <row r="19" spans="1:14" ht="12.75">
      <c r="A19" s="27" t="s">
        <v>85</v>
      </c>
      <c r="B19" s="25">
        <v>7</v>
      </c>
      <c r="C19" s="25">
        <v>3</v>
      </c>
      <c r="D19" s="25">
        <v>9</v>
      </c>
      <c r="E19" s="25">
        <v>4</v>
      </c>
      <c r="F19" s="25">
        <v>14</v>
      </c>
      <c r="G19" s="25">
        <v>6</v>
      </c>
      <c r="H19" s="25">
        <v>17</v>
      </c>
      <c r="I19" s="25">
        <v>10</v>
      </c>
      <c r="J19" s="25">
        <v>19</v>
      </c>
      <c r="K19" s="25">
        <v>13</v>
      </c>
      <c r="L19" s="26">
        <v>9</v>
      </c>
      <c r="M19" s="25">
        <v>7</v>
      </c>
      <c r="N19" s="35"/>
    </row>
    <row r="20" spans="1:14" ht="12.75">
      <c r="A20" s="24" t="s">
        <v>91</v>
      </c>
      <c r="B20" s="25">
        <v>22</v>
      </c>
      <c r="C20" s="25">
        <v>12</v>
      </c>
      <c r="D20" s="25">
        <v>11</v>
      </c>
      <c r="E20" s="25">
        <v>5</v>
      </c>
      <c r="F20" s="25">
        <v>21</v>
      </c>
      <c r="G20" s="25">
        <v>10</v>
      </c>
      <c r="H20" s="25">
        <v>21</v>
      </c>
      <c r="I20" s="25">
        <v>6</v>
      </c>
      <c r="J20" s="25">
        <v>11</v>
      </c>
      <c r="K20" s="25">
        <v>8</v>
      </c>
      <c r="L20" s="26">
        <v>14</v>
      </c>
      <c r="M20" s="25">
        <v>13</v>
      </c>
      <c r="N20" s="35"/>
    </row>
    <row r="21" spans="1:14" ht="12.75">
      <c r="A21" s="27" t="s">
        <v>85</v>
      </c>
      <c r="B21" s="25">
        <v>11</v>
      </c>
      <c r="C21" s="25">
        <v>2</v>
      </c>
      <c r="D21" s="25">
        <v>13</v>
      </c>
      <c r="E21" s="25">
        <v>6</v>
      </c>
      <c r="F21" s="25">
        <v>11</v>
      </c>
      <c r="G21" s="25">
        <v>5</v>
      </c>
      <c r="H21" s="25">
        <v>17</v>
      </c>
      <c r="I21" s="25">
        <v>10</v>
      </c>
      <c r="J21" s="25">
        <v>17</v>
      </c>
      <c r="K21" s="25">
        <v>8</v>
      </c>
      <c r="L21" s="26">
        <v>8</v>
      </c>
      <c r="M21" s="25">
        <v>7</v>
      </c>
      <c r="N21" s="35"/>
    </row>
    <row r="22" spans="1:14" ht="12.75">
      <c r="A22" s="24" t="s">
        <v>92</v>
      </c>
      <c r="B22" s="25">
        <v>27</v>
      </c>
      <c r="C22" s="25">
        <v>13</v>
      </c>
      <c r="D22" s="25">
        <v>36</v>
      </c>
      <c r="E22" s="25">
        <v>18</v>
      </c>
      <c r="F22" s="25">
        <v>33</v>
      </c>
      <c r="G22" s="25">
        <v>15</v>
      </c>
      <c r="H22" s="25">
        <v>38</v>
      </c>
      <c r="I22" s="25">
        <v>21</v>
      </c>
      <c r="J22" s="25">
        <v>44</v>
      </c>
      <c r="K22" s="25">
        <v>20</v>
      </c>
      <c r="L22" s="26">
        <v>27</v>
      </c>
      <c r="M22" s="25">
        <v>19</v>
      </c>
      <c r="N22" s="35"/>
    </row>
    <row r="23" spans="1:14" ht="12.75">
      <c r="A23" s="27" t="s">
        <v>85</v>
      </c>
      <c r="B23" s="25">
        <v>20</v>
      </c>
      <c r="C23" s="25">
        <v>9</v>
      </c>
      <c r="D23" s="25">
        <v>23</v>
      </c>
      <c r="E23" s="25">
        <v>10</v>
      </c>
      <c r="F23" s="25">
        <v>14</v>
      </c>
      <c r="G23" s="25">
        <v>8</v>
      </c>
      <c r="H23" s="25">
        <v>24</v>
      </c>
      <c r="I23" s="25">
        <v>13</v>
      </c>
      <c r="J23" s="25">
        <v>31</v>
      </c>
      <c r="K23" s="25">
        <v>13</v>
      </c>
      <c r="L23" s="26">
        <v>26</v>
      </c>
      <c r="M23" s="25">
        <v>13</v>
      </c>
      <c r="N23" s="35"/>
    </row>
    <row r="24" spans="1:14" ht="12.75">
      <c r="A24" s="24" t="s">
        <v>93</v>
      </c>
      <c r="B24" s="25">
        <v>28</v>
      </c>
      <c r="C24" s="25">
        <v>17</v>
      </c>
      <c r="D24" s="25">
        <v>26</v>
      </c>
      <c r="E24" s="25">
        <v>16</v>
      </c>
      <c r="F24" s="25">
        <v>23</v>
      </c>
      <c r="G24" s="25">
        <v>15</v>
      </c>
      <c r="H24" s="25">
        <v>30</v>
      </c>
      <c r="I24" s="25">
        <v>15</v>
      </c>
      <c r="J24" s="25">
        <v>26</v>
      </c>
      <c r="K24" s="25">
        <v>18</v>
      </c>
      <c r="L24" s="26">
        <v>21</v>
      </c>
      <c r="M24" s="25">
        <v>12</v>
      </c>
      <c r="N24" s="35"/>
    </row>
    <row r="25" spans="1:14" ht="12.75">
      <c r="A25" s="27">
        <v>30</v>
      </c>
      <c r="B25" s="25">
        <v>30</v>
      </c>
      <c r="C25" s="25">
        <v>17</v>
      </c>
      <c r="D25" s="25">
        <v>18</v>
      </c>
      <c r="E25" s="25">
        <v>10</v>
      </c>
      <c r="F25" s="25">
        <v>22</v>
      </c>
      <c r="G25" s="25">
        <v>13</v>
      </c>
      <c r="H25" s="25">
        <v>30</v>
      </c>
      <c r="I25" s="25">
        <v>16</v>
      </c>
      <c r="J25" s="25">
        <v>26</v>
      </c>
      <c r="K25" s="25">
        <v>18</v>
      </c>
      <c r="L25" s="26">
        <v>25</v>
      </c>
      <c r="M25" s="25">
        <v>19</v>
      </c>
      <c r="N25" s="35"/>
    </row>
    <row r="26" spans="1:14" ht="12.75">
      <c r="A26" s="24" t="s">
        <v>94</v>
      </c>
      <c r="B26" s="25">
        <v>18</v>
      </c>
      <c r="C26" s="25">
        <v>10</v>
      </c>
      <c r="D26" s="25">
        <v>17</v>
      </c>
      <c r="E26" s="25">
        <v>10</v>
      </c>
      <c r="F26" s="25">
        <v>24</v>
      </c>
      <c r="G26" s="25">
        <v>9</v>
      </c>
      <c r="H26" s="25">
        <v>28</v>
      </c>
      <c r="I26" s="25">
        <v>16</v>
      </c>
      <c r="J26" s="25">
        <v>44</v>
      </c>
      <c r="K26" s="25">
        <v>15</v>
      </c>
      <c r="L26" s="26">
        <v>24</v>
      </c>
      <c r="M26" s="25">
        <v>16</v>
      </c>
      <c r="N26" s="35"/>
    </row>
    <row r="27" spans="1:14" ht="12.75">
      <c r="A27" s="27" t="s">
        <v>85</v>
      </c>
      <c r="B27" s="25">
        <v>14</v>
      </c>
      <c r="C27" s="25">
        <v>9</v>
      </c>
      <c r="D27" s="25">
        <v>15</v>
      </c>
      <c r="E27" s="25">
        <v>8</v>
      </c>
      <c r="F27" s="25">
        <v>17</v>
      </c>
      <c r="G27" s="25">
        <v>6</v>
      </c>
      <c r="H27" s="25">
        <v>17</v>
      </c>
      <c r="I27" s="25">
        <v>12</v>
      </c>
      <c r="J27" s="25">
        <v>23</v>
      </c>
      <c r="K27" s="25">
        <v>16</v>
      </c>
      <c r="L27" s="26">
        <v>26</v>
      </c>
      <c r="M27" s="25">
        <v>12</v>
      </c>
      <c r="N27" s="35"/>
    </row>
    <row r="28" spans="1:14" ht="12.75">
      <c r="A28" s="24" t="s">
        <v>95</v>
      </c>
      <c r="B28" s="25">
        <v>27</v>
      </c>
      <c r="C28" s="25">
        <v>8</v>
      </c>
      <c r="D28" s="25">
        <v>33</v>
      </c>
      <c r="E28" s="25">
        <v>21</v>
      </c>
      <c r="F28" s="25">
        <v>26</v>
      </c>
      <c r="G28" s="25">
        <v>14</v>
      </c>
      <c r="H28" s="25">
        <v>36</v>
      </c>
      <c r="I28" s="25">
        <v>19</v>
      </c>
      <c r="J28" s="25">
        <v>36</v>
      </c>
      <c r="K28" s="25">
        <v>25</v>
      </c>
      <c r="L28" s="26">
        <v>31</v>
      </c>
      <c r="M28" s="25">
        <v>21</v>
      </c>
      <c r="N28" s="35"/>
    </row>
    <row r="29" spans="1:14" ht="12.75">
      <c r="A29" s="27" t="s">
        <v>85</v>
      </c>
      <c r="B29" s="25">
        <v>20</v>
      </c>
      <c r="C29" s="25">
        <v>8</v>
      </c>
      <c r="D29" s="25">
        <v>18</v>
      </c>
      <c r="E29" s="25">
        <v>11</v>
      </c>
      <c r="F29" s="25">
        <v>20</v>
      </c>
      <c r="G29" s="25">
        <v>10</v>
      </c>
      <c r="H29" s="25">
        <v>24</v>
      </c>
      <c r="I29" s="25">
        <v>16</v>
      </c>
      <c r="J29" s="25">
        <v>36</v>
      </c>
      <c r="K29" s="25">
        <v>20</v>
      </c>
      <c r="L29" s="26">
        <v>36</v>
      </c>
      <c r="M29" s="25">
        <v>26</v>
      </c>
      <c r="N29" s="35"/>
    </row>
    <row r="30" spans="1:14" ht="12.75">
      <c r="A30" s="20" t="s">
        <v>96</v>
      </c>
      <c r="B30" s="28">
        <f aca="true" t="shared" si="0" ref="B30:M31">SUM(B28,B26,B24,B22,B20,B18,B16,B14,B12,B10,B8)</f>
        <v>250</v>
      </c>
      <c r="C30" s="28">
        <f t="shared" si="0"/>
        <v>126</v>
      </c>
      <c r="D30" s="28">
        <f t="shared" si="0"/>
        <v>276</v>
      </c>
      <c r="E30" s="28">
        <f t="shared" si="0"/>
        <v>150</v>
      </c>
      <c r="F30" s="28">
        <f t="shared" si="0"/>
        <v>266</v>
      </c>
      <c r="G30" s="28">
        <f t="shared" si="0"/>
        <v>139</v>
      </c>
      <c r="H30" s="28">
        <f t="shared" si="0"/>
        <v>317</v>
      </c>
      <c r="I30" s="28">
        <f t="shared" si="0"/>
        <v>164</v>
      </c>
      <c r="J30" s="28">
        <f t="shared" si="0"/>
        <v>318</v>
      </c>
      <c r="K30" s="28">
        <f t="shared" si="0"/>
        <v>192</v>
      </c>
      <c r="L30" s="29">
        <f t="shared" si="0"/>
        <v>220</v>
      </c>
      <c r="M30" s="28">
        <f t="shared" si="0"/>
        <v>152</v>
      </c>
      <c r="N30" s="37"/>
    </row>
    <row r="31" spans="1:14" ht="12.75">
      <c r="A31" s="23" t="s">
        <v>85</v>
      </c>
      <c r="B31" s="21">
        <f>SUM(B29,B27,B25,B23,B21,B19,B17,B15,B13,B11,B9)</f>
        <v>190</v>
      </c>
      <c r="C31" s="21">
        <f t="shared" si="0"/>
        <v>80</v>
      </c>
      <c r="D31" s="21">
        <f t="shared" si="0"/>
        <v>180</v>
      </c>
      <c r="E31" s="21">
        <f t="shared" si="0"/>
        <v>85</v>
      </c>
      <c r="F31" s="21">
        <f t="shared" si="0"/>
        <v>182</v>
      </c>
      <c r="G31" s="21">
        <f t="shared" si="0"/>
        <v>89</v>
      </c>
      <c r="H31" s="21">
        <f t="shared" si="0"/>
        <v>247</v>
      </c>
      <c r="I31" s="21">
        <f t="shared" si="0"/>
        <v>144</v>
      </c>
      <c r="J31" s="21">
        <f t="shared" si="0"/>
        <v>272</v>
      </c>
      <c r="K31" s="21">
        <f t="shared" si="0"/>
        <v>154</v>
      </c>
      <c r="L31" s="22">
        <f t="shared" si="0"/>
        <v>212</v>
      </c>
      <c r="M31" s="21">
        <f>SUM(M29,M27,M25,M23,M21,M19,M17,M15,M13,M11,M9)</f>
        <v>143</v>
      </c>
      <c r="N31" s="37"/>
    </row>
    <row r="32" spans="1:14" ht="12.75">
      <c r="A32" s="20" t="s">
        <v>97</v>
      </c>
      <c r="B32" s="28">
        <f aca="true" t="shared" si="1" ref="B32:M33">SUM(B30,B6)</f>
        <v>643</v>
      </c>
      <c r="C32" s="28">
        <f t="shared" si="1"/>
        <v>340</v>
      </c>
      <c r="D32" s="28">
        <f t="shared" si="1"/>
        <v>722</v>
      </c>
      <c r="E32" s="28">
        <f t="shared" si="1"/>
        <v>391</v>
      </c>
      <c r="F32" s="28">
        <f t="shared" si="1"/>
        <v>657</v>
      </c>
      <c r="G32" s="28">
        <f t="shared" si="1"/>
        <v>334</v>
      </c>
      <c r="H32" s="28">
        <f t="shared" si="1"/>
        <v>876</v>
      </c>
      <c r="I32" s="28">
        <f t="shared" si="1"/>
        <v>457</v>
      </c>
      <c r="J32" s="28">
        <f t="shared" si="1"/>
        <v>797</v>
      </c>
      <c r="K32" s="28">
        <f t="shared" si="1"/>
        <v>457</v>
      </c>
      <c r="L32" s="29">
        <f t="shared" si="1"/>
        <v>602</v>
      </c>
      <c r="M32" s="28">
        <f t="shared" si="1"/>
        <v>362</v>
      </c>
      <c r="N32" s="37"/>
    </row>
    <row r="33" spans="1:14" ht="12.75">
      <c r="A33" s="23" t="s">
        <v>98</v>
      </c>
      <c r="B33" s="21">
        <f t="shared" si="1"/>
        <v>507</v>
      </c>
      <c r="C33" s="21">
        <f t="shared" si="1"/>
        <v>233</v>
      </c>
      <c r="D33" s="21">
        <f t="shared" si="1"/>
        <v>552</v>
      </c>
      <c r="E33" s="21">
        <f t="shared" si="1"/>
        <v>274</v>
      </c>
      <c r="F33" s="21">
        <f t="shared" si="1"/>
        <v>493</v>
      </c>
      <c r="G33" s="21">
        <f t="shared" si="1"/>
        <v>244</v>
      </c>
      <c r="H33" s="21">
        <f t="shared" si="1"/>
        <v>643</v>
      </c>
      <c r="I33" s="21">
        <f t="shared" si="1"/>
        <v>364</v>
      </c>
      <c r="J33" s="21">
        <f t="shared" si="1"/>
        <v>644</v>
      </c>
      <c r="K33" s="21">
        <f t="shared" si="1"/>
        <v>342</v>
      </c>
      <c r="L33" s="22">
        <f t="shared" si="1"/>
        <v>521</v>
      </c>
      <c r="M33" s="21">
        <f t="shared" si="1"/>
        <v>322</v>
      </c>
      <c r="N33" s="37"/>
    </row>
    <row r="36" ht="12.75">
      <c r="M36" t="s">
        <v>139</v>
      </c>
    </row>
  </sheetData>
  <sheetProtection/>
  <mergeCells count="8">
    <mergeCell ref="L1:N1"/>
    <mergeCell ref="A4:A5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64.875" style="0" customWidth="1"/>
    <col min="2" max="2" width="11.875" style="0" customWidth="1"/>
    <col min="3" max="3" width="16.875" style="0" customWidth="1"/>
    <col min="5" max="5" width="14.625" style="0" customWidth="1"/>
    <col min="6" max="6" width="12.875" style="0" customWidth="1"/>
  </cols>
  <sheetData>
    <row r="1" spans="1:6" ht="15.75">
      <c r="A1" s="16" t="s">
        <v>117</v>
      </c>
      <c r="B1" s="38"/>
      <c r="C1" s="38"/>
      <c r="D1" s="38"/>
      <c r="E1" s="38"/>
      <c r="F1" s="7" t="s">
        <v>118</v>
      </c>
    </row>
    <row r="2" spans="1:6" ht="12.75">
      <c r="A2" s="38"/>
      <c r="B2" s="38"/>
      <c r="C2" s="38"/>
      <c r="D2" s="38"/>
      <c r="E2" s="38"/>
      <c r="F2" s="38"/>
    </row>
    <row r="3" spans="1:6" ht="12.75">
      <c r="A3" s="38"/>
      <c r="C3" s="38"/>
      <c r="D3" s="38"/>
      <c r="E3" s="38"/>
      <c r="F3" s="38" t="s">
        <v>163</v>
      </c>
    </row>
    <row r="4" spans="1:6" ht="12.75">
      <c r="A4" s="39"/>
      <c r="B4" s="40"/>
      <c r="C4" s="41" t="s">
        <v>119</v>
      </c>
      <c r="D4" s="42"/>
      <c r="E4" s="43" t="s">
        <v>120</v>
      </c>
      <c r="F4" s="40"/>
    </row>
    <row r="5" spans="1:6" ht="12.75">
      <c r="A5" s="44"/>
      <c r="B5" s="45" t="s">
        <v>121</v>
      </c>
      <c r="C5" s="46" t="s">
        <v>173</v>
      </c>
      <c r="D5" s="47"/>
      <c r="E5" s="48" t="s">
        <v>122</v>
      </c>
      <c r="F5" s="49"/>
    </row>
    <row r="6" spans="1:6" ht="12.75">
      <c r="A6" s="44" t="s">
        <v>123</v>
      </c>
      <c r="B6" s="50" t="s">
        <v>124</v>
      </c>
      <c r="C6" s="46"/>
      <c r="D6" s="51" t="s">
        <v>125</v>
      </c>
      <c r="E6" s="39"/>
      <c r="F6" s="46" t="s">
        <v>126</v>
      </c>
    </row>
    <row r="7" spans="1:6" ht="12.75">
      <c r="A7" s="44"/>
      <c r="B7" s="46">
        <v>2016</v>
      </c>
      <c r="C7" s="46" t="s">
        <v>127</v>
      </c>
      <c r="D7" s="46" t="s">
        <v>128</v>
      </c>
      <c r="E7" s="44" t="s">
        <v>19</v>
      </c>
      <c r="F7" s="46" t="s">
        <v>129</v>
      </c>
    </row>
    <row r="8" spans="1:6" ht="12.75">
      <c r="A8" s="52"/>
      <c r="B8" s="53"/>
      <c r="C8" s="53"/>
      <c r="D8" s="54"/>
      <c r="E8" s="52"/>
      <c r="F8" s="46" t="s">
        <v>174</v>
      </c>
    </row>
    <row r="9" spans="1:6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</row>
    <row r="10" spans="1:6" ht="12.75">
      <c r="A10" s="55" t="s">
        <v>130</v>
      </c>
      <c r="B10" s="75">
        <f>SUM(B12:B28)</f>
        <v>9258</v>
      </c>
      <c r="C10" s="75">
        <f>SUM(C12:C28)</f>
        <v>5556.139999999999</v>
      </c>
      <c r="D10" s="9">
        <f>ROUND((C10/B10)*100,1)</f>
        <v>60</v>
      </c>
      <c r="E10" s="78">
        <f>SUM(E12:E29)</f>
        <v>1180</v>
      </c>
      <c r="F10" s="78">
        <f>SUM(F12:F29)</f>
        <v>780</v>
      </c>
    </row>
    <row r="11" spans="1:6" ht="12.75">
      <c r="A11" s="56" t="s">
        <v>131</v>
      </c>
      <c r="B11" s="9"/>
      <c r="C11" s="9"/>
      <c r="D11" s="9"/>
      <c r="E11" s="9"/>
      <c r="F11" s="9"/>
    </row>
    <row r="12" spans="1:8" ht="12.75">
      <c r="A12" s="56" t="s">
        <v>144</v>
      </c>
      <c r="B12" s="9">
        <v>588.58</v>
      </c>
      <c r="C12" s="9">
        <v>345.03</v>
      </c>
      <c r="D12" s="9">
        <f>ROUND((C12/B12)*100,1)</f>
        <v>58.6</v>
      </c>
      <c r="E12" s="9">
        <v>156</v>
      </c>
      <c r="F12" s="9">
        <v>87</v>
      </c>
      <c r="H12" s="65"/>
    </row>
    <row r="13" spans="1:8" ht="12.75">
      <c r="A13" s="56" t="s">
        <v>160</v>
      </c>
      <c r="B13" s="76">
        <v>360</v>
      </c>
      <c r="C13" s="9">
        <v>330</v>
      </c>
      <c r="D13" s="9">
        <f>ROUND((C13/B13)*100,1)</f>
        <v>91.7</v>
      </c>
      <c r="E13" s="9">
        <v>47</v>
      </c>
      <c r="F13" s="9">
        <v>47</v>
      </c>
      <c r="H13" s="65"/>
    </row>
    <row r="14" spans="1:8" ht="12.75">
      <c r="A14" s="56" t="s">
        <v>158</v>
      </c>
      <c r="B14" s="9">
        <v>513.03</v>
      </c>
      <c r="C14" s="9">
        <v>373.91</v>
      </c>
      <c r="D14" s="9">
        <f aca="true" t="shared" si="0" ref="D14:D29">ROUND((C14/B14)*100,1)</f>
        <v>72.9</v>
      </c>
      <c r="E14" s="9">
        <v>98</v>
      </c>
      <c r="F14" s="9">
        <v>19</v>
      </c>
      <c r="H14" s="65"/>
    </row>
    <row r="15" spans="1:8" ht="12.75">
      <c r="A15" s="56" t="s">
        <v>159</v>
      </c>
      <c r="B15" s="76">
        <v>339.81</v>
      </c>
      <c r="C15" s="9">
        <v>192.28</v>
      </c>
      <c r="D15" s="9">
        <f t="shared" si="0"/>
        <v>56.6</v>
      </c>
      <c r="E15" s="9">
        <v>64</v>
      </c>
      <c r="F15" s="9">
        <v>36</v>
      </c>
      <c r="H15" s="65"/>
    </row>
    <row r="16" spans="1:6" ht="12.75">
      <c r="A16" s="56" t="s">
        <v>132</v>
      </c>
      <c r="B16" s="9">
        <v>1080.25</v>
      </c>
      <c r="C16" s="76">
        <v>676.04</v>
      </c>
      <c r="D16" s="9">
        <f t="shared" si="0"/>
        <v>62.6</v>
      </c>
      <c r="E16" s="9">
        <v>117</v>
      </c>
      <c r="F16" s="9">
        <v>81</v>
      </c>
    </row>
    <row r="17" spans="1:6" ht="12.75">
      <c r="A17" s="56" t="s">
        <v>140</v>
      </c>
      <c r="B17" s="72">
        <v>1710</v>
      </c>
      <c r="C17" s="72">
        <v>897.25</v>
      </c>
      <c r="D17" s="9">
        <f t="shared" si="0"/>
        <v>52.5</v>
      </c>
      <c r="E17" s="9">
        <v>50</v>
      </c>
      <c r="F17" s="9">
        <v>50</v>
      </c>
    </row>
    <row r="18" spans="1:6" ht="12.75">
      <c r="A18" s="56" t="s">
        <v>162</v>
      </c>
      <c r="B18" s="72">
        <v>23.49</v>
      </c>
      <c r="C18" s="72">
        <v>9.13</v>
      </c>
      <c r="D18" s="9">
        <f t="shared" si="0"/>
        <v>38.9</v>
      </c>
      <c r="E18" s="9">
        <v>34</v>
      </c>
      <c r="F18" s="9">
        <v>34</v>
      </c>
    </row>
    <row r="19" spans="1:6" s="83" customFormat="1" ht="12.75">
      <c r="A19" s="56" t="s">
        <v>153</v>
      </c>
      <c r="B19" s="76">
        <v>77</v>
      </c>
      <c r="C19" s="9">
        <v>32.58</v>
      </c>
      <c r="D19" s="9">
        <f t="shared" si="0"/>
        <v>42.3</v>
      </c>
      <c r="E19" s="9">
        <v>70</v>
      </c>
      <c r="F19" s="9">
        <v>70</v>
      </c>
    </row>
    <row r="20" spans="1:6" ht="12" customHeight="1">
      <c r="A20" s="56" t="s">
        <v>133</v>
      </c>
      <c r="B20" s="76">
        <v>1847.67</v>
      </c>
      <c r="C20" s="9">
        <v>1197.53</v>
      </c>
      <c r="D20" s="9">
        <f t="shared" si="0"/>
        <v>64.8</v>
      </c>
      <c r="E20" s="9">
        <v>315</v>
      </c>
      <c r="F20" s="9">
        <v>172</v>
      </c>
    </row>
    <row r="21" spans="1:6" ht="12.75">
      <c r="A21" s="56" t="s">
        <v>154</v>
      </c>
      <c r="B21" s="72">
        <v>419.82</v>
      </c>
      <c r="C21" s="72">
        <v>323.3</v>
      </c>
      <c r="D21" s="9">
        <f t="shared" si="0"/>
        <v>77</v>
      </c>
      <c r="E21" s="9">
        <v>39</v>
      </c>
      <c r="F21" s="9">
        <v>10</v>
      </c>
    </row>
    <row r="22" spans="1:6" ht="12.75">
      <c r="A22" s="56" t="s">
        <v>157</v>
      </c>
      <c r="B22" s="9">
        <v>185.01</v>
      </c>
      <c r="C22" s="9">
        <v>95.34</v>
      </c>
      <c r="D22" s="9">
        <f t="shared" si="0"/>
        <v>51.5</v>
      </c>
      <c r="E22" s="9">
        <v>26</v>
      </c>
      <c r="F22" s="9">
        <v>26</v>
      </c>
    </row>
    <row r="23" spans="1:6" ht="12.75">
      <c r="A23" s="56" t="s">
        <v>145</v>
      </c>
      <c r="B23" s="72">
        <v>527.78</v>
      </c>
      <c r="C23" s="72">
        <v>281.65</v>
      </c>
      <c r="D23" s="9">
        <f t="shared" si="0"/>
        <v>53.4</v>
      </c>
      <c r="E23" s="9">
        <v>72</v>
      </c>
      <c r="F23" s="9">
        <v>56</v>
      </c>
    </row>
    <row r="24" spans="1:6" ht="12.75">
      <c r="A24" s="56" t="s">
        <v>161</v>
      </c>
      <c r="B24" s="72">
        <v>1259.77</v>
      </c>
      <c r="C24" s="58">
        <v>485.77</v>
      </c>
      <c r="D24" s="9">
        <f t="shared" si="0"/>
        <v>38.6</v>
      </c>
      <c r="E24" s="9">
        <v>59</v>
      </c>
      <c r="F24" s="9">
        <v>59</v>
      </c>
    </row>
    <row r="25" spans="1:6" ht="12.75">
      <c r="A25" s="59" t="s">
        <v>134</v>
      </c>
      <c r="B25" s="76">
        <v>4</v>
      </c>
      <c r="C25" s="81">
        <v>0.33</v>
      </c>
      <c r="D25" s="9">
        <f t="shared" si="0"/>
        <v>8.3</v>
      </c>
      <c r="E25" s="9">
        <v>5</v>
      </c>
      <c r="F25" s="9">
        <v>5</v>
      </c>
    </row>
    <row r="26" spans="1:6" ht="12.75">
      <c r="A26" s="59" t="s">
        <v>155</v>
      </c>
      <c r="B26" s="77">
        <v>2</v>
      </c>
      <c r="C26" s="81">
        <v>0.22</v>
      </c>
      <c r="D26" s="9">
        <f t="shared" si="0"/>
        <v>11</v>
      </c>
      <c r="E26" s="9">
        <v>1</v>
      </c>
      <c r="F26" s="9">
        <v>1</v>
      </c>
    </row>
    <row r="27" spans="1:6" ht="12.75">
      <c r="A27" s="79" t="s">
        <v>156</v>
      </c>
      <c r="B27" s="80">
        <v>4</v>
      </c>
      <c r="C27" s="41">
        <v>0</v>
      </c>
      <c r="D27" s="9">
        <f t="shared" si="0"/>
        <v>0</v>
      </c>
      <c r="E27" s="41">
        <v>0</v>
      </c>
      <c r="F27" s="41">
        <v>0</v>
      </c>
    </row>
    <row r="28" spans="1:6" ht="12.75">
      <c r="A28" s="56" t="s">
        <v>175</v>
      </c>
      <c r="B28" s="76">
        <v>315.79</v>
      </c>
      <c r="C28" s="9">
        <v>315.78</v>
      </c>
      <c r="D28" s="9">
        <f t="shared" si="0"/>
        <v>100</v>
      </c>
      <c r="E28" s="9">
        <v>27</v>
      </c>
      <c r="F28" s="9">
        <v>27</v>
      </c>
    </row>
    <row r="29" spans="1:6" ht="0.75" customHeight="1" thickBot="1">
      <c r="A29" s="73" t="s">
        <v>137</v>
      </c>
      <c r="B29" s="74">
        <v>946.1</v>
      </c>
      <c r="C29" s="74">
        <v>0</v>
      </c>
      <c r="D29" s="9">
        <f t="shared" si="0"/>
        <v>0</v>
      </c>
      <c r="E29" s="74">
        <v>0</v>
      </c>
      <c r="F29" s="74"/>
    </row>
    <row r="32" ht="12.75">
      <c r="C32" t="s">
        <v>146</v>
      </c>
    </row>
    <row r="34" spans="1:6" ht="12.75">
      <c r="A34" s="8"/>
      <c r="B34" s="8"/>
      <c r="C34" s="8"/>
      <c r="D34" s="8"/>
      <c r="E34" s="8"/>
      <c r="F34" s="8"/>
    </row>
    <row r="37" spans="1:6" s="8" customFormat="1" ht="12.75">
      <c r="A37"/>
      <c r="B37"/>
      <c r="C37"/>
      <c r="D37"/>
      <c r="E37"/>
      <c r="F3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4.25390625" style="0" customWidth="1"/>
    <col min="2" max="2" width="45.375" style="0" customWidth="1"/>
    <col min="3" max="3" width="32.875" style="0" customWidth="1"/>
  </cols>
  <sheetData>
    <row r="1" spans="1:2" ht="15.75">
      <c r="A1" s="122" t="s">
        <v>151</v>
      </c>
      <c r="B1" s="124"/>
    </row>
    <row r="2" ht="15.75">
      <c r="A2" s="16"/>
    </row>
    <row r="4" spans="1:2" ht="12.75">
      <c r="A4" s="116" t="s">
        <v>123</v>
      </c>
      <c r="B4" s="60" t="s">
        <v>138</v>
      </c>
    </row>
    <row r="5" spans="1:2" ht="12.75">
      <c r="A5" s="117"/>
      <c r="B5" s="84">
        <v>42643</v>
      </c>
    </row>
    <row r="6" spans="1:2" ht="12.75">
      <c r="A6" s="19">
        <v>0</v>
      </c>
      <c r="B6" s="19">
        <v>2</v>
      </c>
    </row>
    <row r="7" spans="1:2" ht="12.75">
      <c r="A7" s="61" t="s">
        <v>141</v>
      </c>
      <c r="B7" s="66">
        <v>13026.5</v>
      </c>
    </row>
    <row r="8" spans="1:2" ht="12.75">
      <c r="A8" s="62" t="s">
        <v>147</v>
      </c>
      <c r="B8" s="63"/>
    </row>
    <row r="9" spans="1:2" ht="12.75">
      <c r="A9" s="18" t="s">
        <v>136</v>
      </c>
      <c r="B9" s="68">
        <v>5173.5</v>
      </c>
    </row>
    <row r="10" spans="1:2" ht="12.75">
      <c r="A10" s="18" t="s">
        <v>148</v>
      </c>
      <c r="B10" s="19">
        <v>199.3</v>
      </c>
    </row>
    <row r="11" spans="1:2" ht="12.75">
      <c r="A11" s="18" t="s">
        <v>149</v>
      </c>
      <c r="B11" s="68">
        <v>7282</v>
      </c>
    </row>
    <row r="12" spans="1:2" ht="12.75">
      <c r="A12" s="18" t="s">
        <v>150</v>
      </c>
      <c r="B12" s="67">
        <v>371.7</v>
      </c>
    </row>
    <row r="14" spans="1:2" ht="12.75">
      <c r="A14" t="s">
        <v>135</v>
      </c>
      <c r="B14" s="8"/>
    </row>
  </sheetData>
  <sheetProtection/>
  <mergeCells count="2">
    <mergeCell ref="A1:B1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5">
      <selection activeCell="O15" sqref="O15"/>
    </sheetView>
  </sheetViews>
  <sheetFormatPr defaultColWidth="9.00390625" defaultRowHeight="12.75"/>
  <cols>
    <col min="1" max="1" width="28.875" style="0" customWidth="1"/>
    <col min="4" max="4" width="16.375" style="0" customWidth="1"/>
    <col min="7" max="7" width="16.37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89" t="s">
        <v>24</v>
      </c>
      <c r="D7" s="89"/>
      <c r="E7" s="89"/>
      <c r="F7" s="89"/>
      <c r="G7" s="89"/>
      <c r="J7" s="90" t="s">
        <v>28</v>
      </c>
      <c r="K7" s="90"/>
    </row>
    <row r="8" ht="12.75">
      <c r="F8" s="6"/>
    </row>
    <row r="9" ht="12.75">
      <c r="F9" s="6"/>
    </row>
    <row r="10" spans="1:11" ht="15">
      <c r="A10" s="91" t="s">
        <v>22</v>
      </c>
      <c r="B10" s="94" t="s">
        <v>21</v>
      </c>
      <c r="C10" s="95"/>
      <c r="D10" s="95"/>
      <c r="E10" s="95"/>
      <c r="F10" s="95"/>
      <c r="G10" s="96"/>
      <c r="H10" s="85" t="s">
        <v>20</v>
      </c>
      <c r="I10" s="86"/>
      <c r="J10" s="85" t="s">
        <v>31</v>
      </c>
      <c r="K10" s="86"/>
    </row>
    <row r="11" spans="1:11" ht="15">
      <c r="A11" s="92"/>
      <c r="B11" s="94" t="s">
        <v>152</v>
      </c>
      <c r="C11" s="95"/>
      <c r="D11" s="96"/>
      <c r="E11" s="94" t="s">
        <v>164</v>
      </c>
      <c r="F11" s="95"/>
      <c r="G11" s="96"/>
      <c r="H11" s="87"/>
      <c r="I11" s="88"/>
      <c r="J11" s="87"/>
      <c r="K11" s="88"/>
    </row>
    <row r="12" spans="1:11" ht="15">
      <c r="A12" s="93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2288</v>
      </c>
      <c r="C14" s="2">
        <v>1208</v>
      </c>
      <c r="D14" s="2">
        <f aca="true" t="shared" si="0" ref="D14:D25">ROUND((C14/B14)*100,1)</f>
        <v>52.8</v>
      </c>
      <c r="E14" s="2">
        <v>1787</v>
      </c>
      <c r="F14" s="2">
        <v>909</v>
      </c>
      <c r="G14" s="2">
        <f aca="true" t="shared" si="1" ref="G14:G27">ROUND((F14/E14)*100,1)</f>
        <v>50.9</v>
      </c>
      <c r="H14" s="15">
        <f aca="true" t="shared" si="2" ref="H14:H27">ROUND((E14/B14)*100,1)</f>
        <v>78.1</v>
      </c>
      <c r="I14" s="2">
        <f aca="true" t="shared" si="3" ref="I14:I27">ROUND((F14/C14)*100,1)</f>
        <v>75.2</v>
      </c>
      <c r="J14" s="2">
        <f aca="true" t="shared" si="4" ref="J14:J27">E14-B14</f>
        <v>-501</v>
      </c>
      <c r="K14" s="2">
        <f aca="true" t="shared" si="5" ref="K14:K27">F14-C14</f>
        <v>-299</v>
      </c>
    </row>
    <row r="15" spans="1:11" ht="15">
      <c r="A15" s="3" t="s">
        <v>11</v>
      </c>
      <c r="B15" s="4">
        <v>147</v>
      </c>
      <c r="C15" s="4">
        <v>92</v>
      </c>
      <c r="D15" s="4">
        <f t="shared" si="0"/>
        <v>62.6</v>
      </c>
      <c r="E15" s="4">
        <v>110</v>
      </c>
      <c r="F15" s="4">
        <v>68</v>
      </c>
      <c r="G15" s="4">
        <f t="shared" si="1"/>
        <v>61.8</v>
      </c>
      <c r="H15" s="4">
        <f t="shared" si="2"/>
        <v>74.8</v>
      </c>
      <c r="I15" s="4">
        <f t="shared" si="3"/>
        <v>73.9</v>
      </c>
      <c r="J15" s="4">
        <f t="shared" si="4"/>
        <v>-37</v>
      </c>
      <c r="K15" s="4">
        <f t="shared" si="5"/>
        <v>-24</v>
      </c>
    </row>
    <row r="16" spans="1:11" ht="15">
      <c r="A16" s="3" t="s">
        <v>10</v>
      </c>
      <c r="B16" s="4">
        <v>113</v>
      </c>
      <c r="C16" s="4">
        <v>70</v>
      </c>
      <c r="D16" s="4">
        <f t="shared" si="0"/>
        <v>61.9</v>
      </c>
      <c r="E16" s="4">
        <v>74</v>
      </c>
      <c r="F16" s="4">
        <v>33</v>
      </c>
      <c r="G16" s="4">
        <f t="shared" si="1"/>
        <v>44.6</v>
      </c>
      <c r="H16" s="4">
        <f t="shared" si="2"/>
        <v>65.5</v>
      </c>
      <c r="I16" s="4">
        <f t="shared" si="3"/>
        <v>47.1</v>
      </c>
      <c r="J16" s="4">
        <f t="shared" si="4"/>
        <v>-39</v>
      </c>
      <c r="K16" s="4">
        <f t="shared" si="5"/>
        <v>-37</v>
      </c>
    </row>
    <row r="17" spans="1:11" ht="15">
      <c r="A17" s="3" t="s">
        <v>9</v>
      </c>
      <c r="B17" s="4">
        <v>73</v>
      </c>
      <c r="C17" s="4">
        <v>38</v>
      </c>
      <c r="D17" s="4">
        <f t="shared" si="0"/>
        <v>52.1</v>
      </c>
      <c r="E17" s="4">
        <v>71</v>
      </c>
      <c r="F17" s="4">
        <v>36</v>
      </c>
      <c r="G17" s="4">
        <f t="shared" si="1"/>
        <v>50.7</v>
      </c>
      <c r="H17" s="4">
        <f t="shared" si="2"/>
        <v>97.3</v>
      </c>
      <c r="I17" s="4">
        <f t="shared" si="3"/>
        <v>94.7</v>
      </c>
      <c r="J17" s="4">
        <f t="shared" si="4"/>
        <v>-2</v>
      </c>
      <c r="K17" s="4">
        <f t="shared" si="5"/>
        <v>-2</v>
      </c>
    </row>
    <row r="18" spans="1:11" ht="15">
      <c r="A18" s="3" t="s">
        <v>8</v>
      </c>
      <c r="B18" s="4">
        <v>162</v>
      </c>
      <c r="C18" s="4">
        <v>93</v>
      </c>
      <c r="D18" s="4">
        <f t="shared" si="0"/>
        <v>57.4</v>
      </c>
      <c r="E18" s="4">
        <v>121</v>
      </c>
      <c r="F18" s="4">
        <v>67</v>
      </c>
      <c r="G18" s="4">
        <f t="shared" si="1"/>
        <v>55.4</v>
      </c>
      <c r="H18" s="4">
        <f t="shared" si="2"/>
        <v>74.7</v>
      </c>
      <c r="I18" s="69">
        <f t="shared" si="3"/>
        <v>72</v>
      </c>
      <c r="J18" s="4">
        <f t="shared" si="4"/>
        <v>-41</v>
      </c>
      <c r="K18" s="4">
        <f t="shared" si="5"/>
        <v>-26</v>
      </c>
    </row>
    <row r="19" spans="1:11" ht="15">
      <c r="A19" s="3" t="s">
        <v>7</v>
      </c>
      <c r="B19" s="4">
        <v>119</v>
      </c>
      <c r="C19" s="4">
        <v>68</v>
      </c>
      <c r="D19" s="4">
        <f t="shared" si="0"/>
        <v>57.1</v>
      </c>
      <c r="E19" s="4">
        <v>108</v>
      </c>
      <c r="F19" s="4">
        <v>45</v>
      </c>
      <c r="G19" s="4">
        <f t="shared" si="1"/>
        <v>41.7</v>
      </c>
      <c r="H19" s="4">
        <f t="shared" si="2"/>
        <v>90.8</v>
      </c>
      <c r="I19" s="4">
        <f t="shared" si="3"/>
        <v>66.2</v>
      </c>
      <c r="J19" s="4">
        <f t="shared" si="4"/>
        <v>-11</v>
      </c>
      <c r="K19" s="4">
        <f t="shared" si="5"/>
        <v>-23</v>
      </c>
    </row>
    <row r="20" spans="1:11" ht="15">
      <c r="A20" s="3" t="s">
        <v>6</v>
      </c>
      <c r="B20" s="4">
        <v>84</v>
      </c>
      <c r="C20" s="4">
        <v>52</v>
      </c>
      <c r="D20" s="4">
        <f t="shared" si="0"/>
        <v>61.9</v>
      </c>
      <c r="E20" s="4">
        <v>69</v>
      </c>
      <c r="F20" s="4">
        <v>42</v>
      </c>
      <c r="G20" s="4">
        <f t="shared" si="1"/>
        <v>60.9</v>
      </c>
      <c r="H20" s="4">
        <f t="shared" si="2"/>
        <v>82.1</v>
      </c>
      <c r="I20" s="69">
        <f t="shared" si="3"/>
        <v>80.8</v>
      </c>
      <c r="J20" s="4">
        <f t="shared" si="4"/>
        <v>-15</v>
      </c>
      <c r="K20" s="4">
        <f t="shared" si="5"/>
        <v>-10</v>
      </c>
    </row>
    <row r="21" spans="1:11" ht="15">
      <c r="A21" s="3" t="s">
        <v>5</v>
      </c>
      <c r="B21" s="4">
        <v>88</v>
      </c>
      <c r="C21" s="4">
        <v>46</v>
      </c>
      <c r="D21" s="4">
        <f t="shared" si="0"/>
        <v>52.3</v>
      </c>
      <c r="E21" s="4">
        <v>70</v>
      </c>
      <c r="F21" s="4">
        <v>34</v>
      </c>
      <c r="G21" s="4">
        <f t="shared" si="1"/>
        <v>48.6</v>
      </c>
      <c r="H21" s="4">
        <f t="shared" si="2"/>
        <v>79.5</v>
      </c>
      <c r="I21" s="69">
        <f t="shared" si="3"/>
        <v>73.9</v>
      </c>
      <c r="J21" s="4">
        <f t="shared" si="4"/>
        <v>-18</v>
      </c>
      <c r="K21" s="4">
        <f t="shared" si="5"/>
        <v>-12</v>
      </c>
    </row>
    <row r="22" spans="1:11" ht="15">
      <c r="A22" s="3" t="s">
        <v>4</v>
      </c>
      <c r="B22" s="4">
        <v>183</v>
      </c>
      <c r="C22" s="4">
        <v>96</v>
      </c>
      <c r="D22" s="4">
        <f t="shared" si="0"/>
        <v>52.5</v>
      </c>
      <c r="E22" s="4">
        <v>125</v>
      </c>
      <c r="F22" s="4">
        <v>57</v>
      </c>
      <c r="G22" s="4">
        <f t="shared" si="1"/>
        <v>45.6</v>
      </c>
      <c r="H22" s="4">
        <f t="shared" si="2"/>
        <v>68.3</v>
      </c>
      <c r="I22" s="4">
        <f t="shared" si="3"/>
        <v>59.4</v>
      </c>
      <c r="J22" s="4">
        <f t="shared" si="4"/>
        <v>-58</v>
      </c>
      <c r="K22" s="4">
        <f t="shared" si="5"/>
        <v>-39</v>
      </c>
    </row>
    <row r="23" spans="1:11" ht="15">
      <c r="A23" s="3" t="s">
        <v>3</v>
      </c>
      <c r="B23" s="4">
        <v>136</v>
      </c>
      <c r="C23" s="4">
        <v>83</v>
      </c>
      <c r="D23" s="69">
        <f t="shared" si="0"/>
        <v>61</v>
      </c>
      <c r="E23" s="4">
        <v>128</v>
      </c>
      <c r="F23" s="4">
        <v>79</v>
      </c>
      <c r="G23" s="69">
        <f t="shared" si="1"/>
        <v>61.7</v>
      </c>
      <c r="H23" s="4">
        <f t="shared" si="2"/>
        <v>94.1</v>
      </c>
      <c r="I23" s="4">
        <f t="shared" si="3"/>
        <v>95.2</v>
      </c>
      <c r="J23" s="4">
        <f t="shared" si="4"/>
        <v>-8</v>
      </c>
      <c r="K23" s="4">
        <f t="shared" si="5"/>
        <v>-4</v>
      </c>
    </row>
    <row r="24" spans="1:11" ht="15">
      <c r="A24" s="3" t="s">
        <v>2</v>
      </c>
      <c r="B24" s="4">
        <v>136</v>
      </c>
      <c r="C24" s="4">
        <v>65</v>
      </c>
      <c r="D24" s="4">
        <f t="shared" si="0"/>
        <v>47.8</v>
      </c>
      <c r="E24" s="4">
        <v>102</v>
      </c>
      <c r="F24" s="4">
        <v>59</v>
      </c>
      <c r="G24" s="4">
        <f t="shared" si="1"/>
        <v>57.8</v>
      </c>
      <c r="H24" s="69">
        <f t="shared" si="2"/>
        <v>75</v>
      </c>
      <c r="I24" s="4">
        <f t="shared" si="3"/>
        <v>90.8</v>
      </c>
      <c r="J24" s="4">
        <f t="shared" si="4"/>
        <v>-34</v>
      </c>
      <c r="K24" s="4">
        <f t="shared" si="5"/>
        <v>-6</v>
      </c>
    </row>
    <row r="25" spans="1:11" ht="15">
      <c r="A25" s="3" t="s">
        <v>25</v>
      </c>
      <c r="B25" s="4">
        <v>171</v>
      </c>
      <c r="C25" s="4">
        <v>96</v>
      </c>
      <c r="D25" s="4">
        <f t="shared" si="0"/>
        <v>56.1</v>
      </c>
      <c r="E25" s="4">
        <v>141</v>
      </c>
      <c r="F25" s="4">
        <v>84</v>
      </c>
      <c r="G25" s="4">
        <f t="shared" si="1"/>
        <v>59.6</v>
      </c>
      <c r="H25" s="4">
        <f t="shared" si="2"/>
        <v>82.5</v>
      </c>
      <c r="I25" s="4">
        <f t="shared" si="3"/>
        <v>87.5</v>
      </c>
      <c r="J25" s="4">
        <f t="shared" si="4"/>
        <v>-30</v>
      </c>
      <c r="K25" s="4">
        <f t="shared" si="5"/>
        <v>-12</v>
      </c>
    </row>
    <row r="26" spans="1:11" ht="15.75">
      <c r="A26" s="1" t="s">
        <v>1</v>
      </c>
      <c r="B26" s="2">
        <f>SUM(B15:B25)</f>
        <v>1412</v>
      </c>
      <c r="C26" s="2">
        <f>SUM(C15:C25)</f>
        <v>799</v>
      </c>
      <c r="D26" s="2">
        <f>ROUND((C26/B26)*100,1)</f>
        <v>56.6</v>
      </c>
      <c r="E26" s="2">
        <f>SUM(E15:E25)</f>
        <v>1119</v>
      </c>
      <c r="F26" s="2">
        <f>SUM(F15:F25)</f>
        <v>604</v>
      </c>
      <c r="G26" s="15">
        <f t="shared" si="1"/>
        <v>54</v>
      </c>
      <c r="H26" s="15">
        <f t="shared" si="2"/>
        <v>79.2</v>
      </c>
      <c r="I26" s="2">
        <f t="shared" si="3"/>
        <v>75.6</v>
      </c>
      <c r="J26" s="2">
        <f t="shared" si="4"/>
        <v>-293</v>
      </c>
      <c r="K26" s="2">
        <f t="shared" si="5"/>
        <v>-195</v>
      </c>
    </row>
    <row r="27" spans="1:11" ht="15.75">
      <c r="A27" s="1" t="s">
        <v>0</v>
      </c>
      <c r="B27" s="2">
        <f>SUM(B26,B14)</f>
        <v>3700</v>
      </c>
      <c r="C27" s="2">
        <f>SUM(C26,C14)</f>
        <v>2007</v>
      </c>
      <c r="D27" s="15">
        <f>ROUND((C27/B27)*100,1)</f>
        <v>54.2</v>
      </c>
      <c r="E27" s="2">
        <f>SUM(E26,E14)</f>
        <v>2906</v>
      </c>
      <c r="F27" s="2">
        <f>SUM(F26,F14)</f>
        <v>1513</v>
      </c>
      <c r="G27" s="2">
        <f t="shared" si="1"/>
        <v>52.1</v>
      </c>
      <c r="H27" s="15">
        <f t="shared" si="2"/>
        <v>78.5</v>
      </c>
      <c r="I27" s="2">
        <f t="shared" si="3"/>
        <v>75.4</v>
      </c>
      <c r="J27" s="2">
        <f t="shared" si="4"/>
        <v>-794</v>
      </c>
      <c r="K27" s="2">
        <f t="shared" si="5"/>
        <v>-494</v>
      </c>
    </row>
  </sheetData>
  <sheetProtection/>
  <mergeCells count="8">
    <mergeCell ref="J7:K7"/>
    <mergeCell ref="A10:A12"/>
    <mergeCell ref="B10:G10"/>
    <mergeCell ref="H10:I11"/>
    <mergeCell ref="J10:K11"/>
    <mergeCell ref="B11:D11"/>
    <mergeCell ref="E11:G11"/>
    <mergeCell ref="C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6">
      <selection activeCell="N29" sqref="N29"/>
    </sheetView>
  </sheetViews>
  <sheetFormatPr defaultColWidth="9.00390625" defaultRowHeight="12.75"/>
  <cols>
    <col min="1" max="1" width="28.125" style="0" customWidth="1"/>
    <col min="4" max="4" width="16.25390625" style="0" customWidth="1"/>
    <col min="7" max="7" width="17.25390625" style="0" customWidth="1"/>
    <col min="8" max="8" width="7.625" style="0" customWidth="1"/>
    <col min="9" max="9" width="7.375" style="0" customWidth="1"/>
    <col min="10" max="10" width="7.625" style="0" customWidth="1"/>
    <col min="11" max="11" width="8.2539062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89" t="s">
        <v>26</v>
      </c>
      <c r="D7" s="89"/>
      <c r="E7" s="89"/>
      <c r="F7" s="89"/>
      <c r="G7" s="89"/>
      <c r="J7" s="90" t="s">
        <v>27</v>
      </c>
      <c r="K7" s="90"/>
    </row>
    <row r="8" ht="12.75">
      <c r="F8" s="6"/>
    </row>
    <row r="9" ht="12.75">
      <c r="F9" s="6"/>
    </row>
    <row r="10" spans="1:11" ht="15">
      <c r="A10" s="91" t="s">
        <v>22</v>
      </c>
      <c r="B10" s="94" t="s">
        <v>21</v>
      </c>
      <c r="C10" s="95"/>
      <c r="D10" s="95"/>
      <c r="E10" s="95"/>
      <c r="F10" s="95"/>
      <c r="G10" s="96"/>
      <c r="H10" s="98" t="s">
        <v>20</v>
      </c>
      <c r="I10" s="98"/>
      <c r="J10" s="85" t="s">
        <v>31</v>
      </c>
      <c r="K10" s="86"/>
    </row>
    <row r="11" spans="1:11" ht="15">
      <c r="A11" s="92"/>
      <c r="B11" s="94" t="s">
        <v>152</v>
      </c>
      <c r="C11" s="95"/>
      <c r="D11" s="96"/>
      <c r="E11" s="94" t="s">
        <v>164</v>
      </c>
      <c r="F11" s="95"/>
      <c r="G11" s="96"/>
      <c r="H11" s="98"/>
      <c r="I11" s="98"/>
      <c r="J11" s="87"/>
      <c r="K11" s="88"/>
    </row>
    <row r="12" spans="1:11" ht="15">
      <c r="A12" s="93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362</v>
      </c>
      <c r="C14" s="2">
        <v>210</v>
      </c>
      <c r="D14" s="15">
        <f aca="true" t="shared" si="0" ref="D14:D25">ROUND((C14/B14)*100,1)</f>
        <v>58</v>
      </c>
      <c r="E14" s="2">
        <v>290</v>
      </c>
      <c r="F14" s="2">
        <v>175</v>
      </c>
      <c r="G14" s="15">
        <f aca="true" t="shared" si="1" ref="G14:G27">ROUND((F14/E14)*100,1)</f>
        <v>60.3</v>
      </c>
      <c r="H14" s="2">
        <f aca="true" t="shared" si="2" ref="H14:H27">ROUND((E14/B14)*100,1)</f>
        <v>80.1</v>
      </c>
      <c r="I14" s="15">
        <f aca="true" t="shared" si="3" ref="I14:I27">ROUND((F14/C14)*100,1)</f>
        <v>83.3</v>
      </c>
      <c r="J14" s="2">
        <f aca="true" t="shared" si="4" ref="J14:J27">E14-B14</f>
        <v>-72</v>
      </c>
      <c r="K14" s="2">
        <f aca="true" t="shared" si="5" ref="K14:K27">F14-C14</f>
        <v>-35</v>
      </c>
    </row>
    <row r="15" spans="1:11" ht="15">
      <c r="A15" s="3" t="s">
        <v>11</v>
      </c>
      <c r="B15" s="4">
        <v>22</v>
      </c>
      <c r="C15" s="4">
        <v>11</v>
      </c>
      <c r="D15" s="69">
        <f t="shared" si="0"/>
        <v>50</v>
      </c>
      <c r="E15" s="4">
        <v>22</v>
      </c>
      <c r="F15" s="4">
        <v>13</v>
      </c>
      <c r="G15" s="69">
        <f t="shared" si="1"/>
        <v>59.1</v>
      </c>
      <c r="H15" s="4">
        <f t="shared" si="2"/>
        <v>100</v>
      </c>
      <c r="I15" s="4">
        <f t="shared" si="3"/>
        <v>118.2</v>
      </c>
      <c r="J15" s="4">
        <f t="shared" si="4"/>
        <v>0</v>
      </c>
      <c r="K15" s="4">
        <f t="shared" si="5"/>
        <v>2</v>
      </c>
    </row>
    <row r="16" spans="1:11" ht="15">
      <c r="A16" s="3" t="s">
        <v>10</v>
      </c>
      <c r="B16" s="4">
        <v>25</v>
      </c>
      <c r="C16" s="4">
        <v>15</v>
      </c>
      <c r="D16" s="69">
        <f t="shared" si="0"/>
        <v>60</v>
      </c>
      <c r="E16" s="4">
        <v>14</v>
      </c>
      <c r="F16" s="4">
        <v>9</v>
      </c>
      <c r="G16" s="69">
        <f t="shared" si="1"/>
        <v>64.3</v>
      </c>
      <c r="H16" s="69">
        <f t="shared" si="2"/>
        <v>56</v>
      </c>
      <c r="I16" s="69">
        <f t="shared" si="3"/>
        <v>60</v>
      </c>
      <c r="J16" s="4">
        <f t="shared" si="4"/>
        <v>-11</v>
      </c>
      <c r="K16" s="4">
        <f t="shared" si="5"/>
        <v>-6</v>
      </c>
    </row>
    <row r="17" spans="1:11" ht="15">
      <c r="A17" s="3" t="s">
        <v>9</v>
      </c>
      <c r="B17" s="4">
        <v>17</v>
      </c>
      <c r="C17" s="4">
        <v>11</v>
      </c>
      <c r="D17" s="69">
        <f t="shared" si="0"/>
        <v>64.7</v>
      </c>
      <c r="E17" s="4">
        <v>11</v>
      </c>
      <c r="F17" s="4">
        <v>5</v>
      </c>
      <c r="G17" s="69">
        <f t="shared" si="1"/>
        <v>45.5</v>
      </c>
      <c r="H17" s="4">
        <f t="shared" si="2"/>
        <v>64.7</v>
      </c>
      <c r="I17" s="4">
        <f t="shared" si="3"/>
        <v>45.5</v>
      </c>
      <c r="J17" s="4">
        <f t="shared" si="4"/>
        <v>-6</v>
      </c>
      <c r="K17" s="4">
        <f t="shared" si="5"/>
        <v>-6</v>
      </c>
    </row>
    <row r="18" spans="1:11" ht="15">
      <c r="A18" s="3" t="s">
        <v>8</v>
      </c>
      <c r="B18" s="4">
        <v>35</v>
      </c>
      <c r="C18" s="4">
        <v>15</v>
      </c>
      <c r="D18" s="4">
        <f t="shared" si="0"/>
        <v>42.9</v>
      </c>
      <c r="E18" s="4">
        <v>33</v>
      </c>
      <c r="F18" s="4">
        <v>19</v>
      </c>
      <c r="G18" s="4">
        <f t="shared" si="1"/>
        <v>57.6</v>
      </c>
      <c r="H18" s="4">
        <f t="shared" si="2"/>
        <v>94.3</v>
      </c>
      <c r="I18" s="4">
        <f t="shared" si="3"/>
        <v>126.7</v>
      </c>
      <c r="J18" s="4">
        <f t="shared" si="4"/>
        <v>-2</v>
      </c>
      <c r="K18" s="4">
        <f t="shared" si="5"/>
        <v>4</v>
      </c>
    </row>
    <row r="19" spans="1:11" ht="15">
      <c r="A19" s="3" t="s">
        <v>7</v>
      </c>
      <c r="B19" s="4">
        <v>32</v>
      </c>
      <c r="C19" s="4">
        <v>12</v>
      </c>
      <c r="D19" s="4">
        <f t="shared" si="0"/>
        <v>37.5</v>
      </c>
      <c r="E19" s="4">
        <v>12</v>
      </c>
      <c r="F19" s="4">
        <v>6</v>
      </c>
      <c r="G19" s="69">
        <f t="shared" si="1"/>
        <v>50</v>
      </c>
      <c r="H19" s="4">
        <f t="shared" si="2"/>
        <v>37.5</v>
      </c>
      <c r="I19" s="69">
        <f t="shared" si="3"/>
        <v>50</v>
      </c>
      <c r="J19" s="4">
        <f t="shared" si="4"/>
        <v>-20</v>
      </c>
      <c r="K19" s="4">
        <f t="shared" si="5"/>
        <v>-6</v>
      </c>
    </row>
    <row r="20" spans="1:11" ht="15">
      <c r="A20" s="3" t="s">
        <v>6</v>
      </c>
      <c r="B20" s="4">
        <v>15</v>
      </c>
      <c r="C20" s="4">
        <v>9</v>
      </c>
      <c r="D20" s="69">
        <f t="shared" si="0"/>
        <v>60</v>
      </c>
      <c r="E20" s="4">
        <v>6</v>
      </c>
      <c r="F20" s="4">
        <v>1</v>
      </c>
      <c r="G20" s="69">
        <f t="shared" si="1"/>
        <v>16.7</v>
      </c>
      <c r="H20" s="69">
        <f t="shared" si="2"/>
        <v>40</v>
      </c>
      <c r="I20" s="69">
        <f t="shared" si="3"/>
        <v>11.1</v>
      </c>
      <c r="J20" s="4">
        <f t="shared" si="4"/>
        <v>-9</v>
      </c>
      <c r="K20" s="4">
        <f t="shared" si="5"/>
        <v>-8</v>
      </c>
    </row>
    <row r="21" spans="1:11" ht="15">
      <c r="A21" s="3" t="s">
        <v>5</v>
      </c>
      <c r="B21" s="4">
        <v>12</v>
      </c>
      <c r="C21" s="4">
        <v>8</v>
      </c>
      <c r="D21" s="4">
        <f t="shared" si="0"/>
        <v>66.7</v>
      </c>
      <c r="E21" s="4">
        <v>7</v>
      </c>
      <c r="F21" s="4">
        <v>4</v>
      </c>
      <c r="G21" s="4">
        <f t="shared" si="1"/>
        <v>57.1</v>
      </c>
      <c r="H21" s="69">
        <f t="shared" si="2"/>
        <v>58.3</v>
      </c>
      <c r="I21" s="69">
        <f t="shared" si="3"/>
        <v>50</v>
      </c>
      <c r="J21" s="4">
        <f t="shared" si="4"/>
        <v>-5</v>
      </c>
      <c r="K21" s="4">
        <f t="shared" si="5"/>
        <v>-4</v>
      </c>
    </row>
    <row r="22" spans="1:11" ht="15">
      <c r="A22" s="3" t="s">
        <v>4</v>
      </c>
      <c r="B22" s="4">
        <v>22</v>
      </c>
      <c r="C22" s="4">
        <v>10</v>
      </c>
      <c r="D22" s="4">
        <f t="shared" si="0"/>
        <v>45.5</v>
      </c>
      <c r="E22" s="4">
        <v>13</v>
      </c>
      <c r="F22" s="4">
        <v>9</v>
      </c>
      <c r="G22" s="4">
        <f t="shared" si="1"/>
        <v>69.2</v>
      </c>
      <c r="H22" s="4">
        <f t="shared" si="2"/>
        <v>59.1</v>
      </c>
      <c r="I22" s="69">
        <f t="shared" si="3"/>
        <v>90</v>
      </c>
      <c r="J22" s="4">
        <f t="shared" si="4"/>
        <v>-9</v>
      </c>
      <c r="K22" s="4">
        <f t="shared" si="5"/>
        <v>-1</v>
      </c>
    </row>
    <row r="23" spans="1:11" ht="15">
      <c r="A23" s="3" t="s">
        <v>3</v>
      </c>
      <c r="B23" s="4">
        <v>18</v>
      </c>
      <c r="C23" s="4">
        <v>10</v>
      </c>
      <c r="D23" s="4">
        <f t="shared" si="0"/>
        <v>55.6</v>
      </c>
      <c r="E23" s="4">
        <v>23</v>
      </c>
      <c r="F23" s="4">
        <v>14</v>
      </c>
      <c r="G23" s="4">
        <f t="shared" si="1"/>
        <v>60.9</v>
      </c>
      <c r="H23" s="4">
        <f t="shared" si="2"/>
        <v>127.8</v>
      </c>
      <c r="I23" s="69">
        <f t="shared" si="3"/>
        <v>140</v>
      </c>
      <c r="J23" s="4">
        <f t="shared" si="4"/>
        <v>5</v>
      </c>
      <c r="K23" s="4">
        <f t="shared" si="5"/>
        <v>4</v>
      </c>
    </row>
    <row r="24" spans="1:11" ht="15">
      <c r="A24" s="3" t="s">
        <v>2</v>
      </c>
      <c r="B24" s="4">
        <v>19</v>
      </c>
      <c r="C24" s="4">
        <v>11</v>
      </c>
      <c r="D24" s="69">
        <f t="shared" si="0"/>
        <v>57.9</v>
      </c>
      <c r="E24" s="4">
        <v>10</v>
      </c>
      <c r="F24" s="4">
        <v>4</v>
      </c>
      <c r="G24" s="69">
        <f t="shared" si="1"/>
        <v>40</v>
      </c>
      <c r="H24" s="69">
        <f t="shared" si="2"/>
        <v>52.6</v>
      </c>
      <c r="I24" s="4">
        <f t="shared" si="3"/>
        <v>36.4</v>
      </c>
      <c r="J24" s="4">
        <f t="shared" si="4"/>
        <v>-9</v>
      </c>
      <c r="K24" s="4">
        <f t="shared" si="5"/>
        <v>-7</v>
      </c>
    </row>
    <row r="25" spans="1:11" ht="15">
      <c r="A25" s="3" t="s">
        <v>25</v>
      </c>
      <c r="B25" s="4">
        <v>18</v>
      </c>
      <c r="C25" s="4">
        <v>12</v>
      </c>
      <c r="D25" s="4">
        <f t="shared" si="0"/>
        <v>66.7</v>
      </c>
      <c r="E25" s="4">
        <v>13</v>
      </c>
      <c r="F25" s="4">
        <v>7</v>
      </c>
      <c r="G25" s="4">
        <f t="shared" si="1"/>
        <v>53.8</v>
      </c>
      <c r="H25" s="4">
        <f t="shared" si="2"/>
        <v>72.2</v>
      </c>
      <c r="I25" s="69">
        <f t="shared" si="3"/>
        <v>58.3</v>
      </c>
      <c r="J25" s="4">
        <f t="shared" si="4"/>
        <v>-5</v>
      </c>
      <c r="K25" s="4">
        <f t="shared" si="5"/>
        <v>-5</v>
      </c>
    </row>
    <row r="26" spans="1:11" ht="15.75">
      <c r="A26" s="1" t="s">
        <v>1</v>
      </c>
      <c r="B26" s="2">
        <f>SUM(B15:B25)</f>
        <v>235</v>
      </c>
      <c r="C26" s="2">
        <f>SUM(C15:C25)</f>
        <v>124</v>
      </c>
      <c r="D26" s="2">
        <f>ROUND((C26/B26)*100,1)</f>
        <v>52.8</v>
      </c>
      <c r="E26" s="2">
        <f>SUM(E15:E25)</f>
        <v>164</v>
      </c>
      <c r="F26" s="2">
        <f>SUM(F15:F25)</f>
        <v>91</v>
      </c>
      <c r="G26" s="2">
        <f t="shared" si="1"/>
        <v>55.5</v>
      </c>
      <c r="H26" s="2">
        <f t="shared" si="2"/>
        <v>69.8</v>
      </c>
      <c r="I26" s="2">
        <f t="shared" si="3"/>
        <v>73.4</v>
      </c>
      <c r="J26" s="2">
        <f t="shared" si="4"/>
        <v>-71</v>
      </c>
      <c r="K26" s="2">
        <f t="shared" si="5"/>
        <v>-33</v>
      </c>
    </row>
    <row r="27" spans="1:11" ht="15.75">
      <c r="A27" s="1" t="s">
        <v>0</v>
      </c>
      <c r="B27" s="2">
        <f>SUM(B26,B14)</f>
        <v>597</v>
      </c>
      <c r="C27" s="2">
        <f>SUM(C26,C14)</f>
        <v>334</v>
      </c>
      <c r="D27" s="2">
        <f>ROUND((C27/B27)*100,1)</f>
        <v>55.9</v>
      </c>
      <c r="E27" s="2">
        <f>SUM(E26,E14)</f>
        <v>454</v>
      </c>
      <c r="F27" s="2">
        <f>SUM(F26,F14)</f>
        <v>266</v>
      </c>
      <c r="G27" s="2">
        <f t="shared" si="1"/>
        <v>58.6</v>
      </c>
      <c r="H27" s="2">
        <f t="shared" si="2"/>
        <v>76</v>
      </c>
      <c r="I27" s="2">
        <f t="shared" si="3"/>
        <v>79.6</v>
      </c>
      <c r="J27" s="2">
        <f t="shared" si="4"/>
        <v>-143</v>
      </c>
      <c r="K27" s="2">
        <f t="shared" si="5"/>
        <v>-68</v>
      </c>
    </row>
  </sheetData>
  <sheetProtection/>
  <mergeCells count="8">
    <mergeCell ref="C7:G7"/>
    <mergeCell ref="J7:K7"/>
    <mergeCell ref="A10:A12"/>
    <mergeCell ref="B10:G10"/>
    <mergeCell ref="H10:I11"/>
    <mergeCell ref="J10:K11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G25" sqref="G25"/>
    </sheetView>
  </sheetViews>
  <sheetFormatPr defaultColWidth="9.00390625" defaultRowHeight="12.75"/>
  <cols>
    <col min="1" max="1" width="20.625" style="0" customWidth="1"/>
    <col min="2" max="2" width="13.00390625" style="0" customWidth="1"/>
    <col min="3" max="3" width="11.875" style="0" customWidth="1"/>
    <col min="4" max="4" width="12.75390625" style="0" customWidth="1"/>
    <col min="5" max="5" width="10.625" style="0" customWidth="1"/>
    <col min="6" max="6" width="10.375" style="0" customWidth="1"/>
    <col min="7" max="7" width="12.75390625" style="0" customWidth="1"/>
    <col min="8" max="8" width="10.75390625" style="0" customWidth="1"/>
    <col min="9" max="9" width="10.00390625" style="0" customWidth="1"/>
    <col min="10" max="10" width="17.25390625" style="0" customWidth="1"/>
  </cols>
  <sheetData>
    <row r="1" spans="1:10" ht="12.75">
      <c r="A1" s="99" t="s">
        <v>33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.7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5" spans="5:7" ht="12.75">
      <c r="E5" s="8"/>
      <c r="F5" s="8"/>
      <c r="G5" s="8"/>
    </row>
    <row r="6" spans="1:10" ht="14.25" customHeight="1">
      <c r="A6" s="101" t="s">
        <v>22</v>
      </c>
      <c r="B6" s="104" t="s">
        <v>34</v>
      </c>
      <c r="C6" s="105"/>
      <c r="D6" s="106"/>
      <c r="E6" s="110" t="s">
        <v>35</v>
      </c>
      <c r="F6" s="111"/>
      <c r="G6" s="112"/>
      <c r="H6" s="110" t="s">
        <v>36</v>
      </c>
      <c r="I6" s="111"/>
      <c r="J6" s="112"/>
    </row>
    <row r="7" spans="1:10" ht="14.25" customHeight="1">
      <c r="A7" s="102"/>
      <c r="B7" s="107"/>
      <c r="C7" s="108"/>
      <c r="D7" s="109"/>
      <c r="E7" s="113"/>
      <c r="F7" s="114"/>
      <c r="G7" s="115"/>
      <c r="H7" s="113"/>
      <c r="I7" s="114"/>
      <c r="J7" s="115"/>
    </row>
    <row r="8" spans="1:10" ht="12.75">
      <c r="A8" s="103"/>
      <c r="B8" s="82">
        <v>42277</v>
      </c>
      <c r="C8" s="82">
        <v>42643</v>
      </c>
      <c r="D8" s="10">
        <v>0.08402777777777777</v>
      </c>
      <c r="E8" s="82">
        <v>42277</v>
      </c>
      <c r="F8" s="82">
        <v>42643</v>
      </c>
      <c r="G8" s="10">
        <v>0.2111111111111111</v>
      </c>
      <c r="H8" s="82">
        <v>42277</v>
      </c>
      <c r="I8" s="82">
        <v>42643</v>
      </c>
      <c r="J8" s="10">
        <v>0.33819444444444446</v>
      </c>
    </row>
    <row r="9" spans="1:10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</row>
    <row r="10" spans="1:10" ht="15.75">
      <c r="A10" s="1" t="s">
        <v>37</v>
      </c>
      <c r="B10" s="11">
        <v>61.7</v>
      </c>
      <c r="C10" s="11">
        <v>61.8</v>
      </c>
      <c r="D10" s="11">
        <f>ROUND(C10/B10*100,1)</f>
        <v>100.2</v>
      </c>
      <c r="E10" s="12">
        <v>86.3</v>
      </c>
      <c r="F10" s="12">
        <v>86</v>
      </c>
      <c r="G10" s="11">
        <f>ROUND(F10/E10*100,1)</f>
        <v>99.7</v>
      </c>
      <c r="H10" s="12">
        <v>13.7</v>
      </c>
      <c r="I10" s="12">
        <v>14</v>
      </c>
      <c r="J10" s="11">
        <f aca="true" t="shared" si="0" ref="J10:J23">ROUND(I10/H10*100,1)</f>
        <v>102.2</v>
      </c>
    </row>
    <row r="11" spans="1:10" ht="15">
      <c r="A11" s="3" t="s">
        <v>11</v>
      </c>
      <c r="B11" s="13">
        <v>3.9</v>
      </c>
      <c r="C11" s="13">
        <v>3.9</v>
      </c>
      <c r="D11" s="13">
        <f>ROUND(C11/B11*100,1)</f>
        <v>100</v>
      </c>
      <c r="E11" s="14">
        <v>87</v>
      </c>
      <c r="F11" s="14">
        <v>83.3</v>
      </c>
      <c r="G11" s="13">
        <f aca="true" t="shared" si="1" ref="G11:G23">ROUND(F11/E11*100,1)</f>
        <v>95.7</v>
      </c>
      <c r="H11" s="14">
        <v>13</v>
      </c>
      <c r="I11" s="14">
        <v>16.7</v>
      </c>
      <c r="J11" s="13">
        <f t="shared" si="0"/>
        <v>128.5</v>
      </c>
    </row>
    <row r="12" spans="1:10" ht="15">
      <c r="A12" s="3" t="s">
        <v>10</v>
      </c>
      <c r="B12" s="13">
        <v>3.2</v>
      </c>
      <c r="C12" s="13">
        <v>2.6</v>
      </c>
      <c r="D12" s="13">
        <f>ROUND(C12/B12*100,1)</f>
        <v>81.3</v>
      </c>
      <c r="E12" s="14">
        <v>81.9</v>
      </c>
      <c r="F12" s="14">
        <v>84.1</v>
      </c>
      <c r="G12" s="13">
        <f t="shared" si="1"/>
        <v>102.7</v>
      </c>
      <c r="H12" s="14">
        <v>18.1</v>
      </c>
      <c r="I12" s="14">
        <v>15.9</v>
      </c>
      <c r="J12" s="13">
        <f t="shared" si="0"/>
        <v>87.8</v>
      </c>
    </row>
    <row r="13" spans="1:10" ht="15">
      <c r="A13" s="3" t="s">
        <v>9</v>
      </c>
      <c r="B13" s="13">
        <v>2.1</v>
      </c>
      <c r="C13" s="13">
        <v>2.4</v>
      </c>
      <c r="D13" s="13">
        <f aca="true" t="shared" si="2" ref="D13:D22">ROUND(C13/B13*100,10)</f>
        <v>114.2857142857</v>
      </c>
      <c r="E13" s="14">
        <v>81.1</v>
      </c>
      <c r="F13" s="14">
        <v>86.6</v>
      </c>
      <c r="G13" s="13">
        <f t="shared" si="1"/>
        <v>106.8</v>
      </c>
      <c r="H13" s="14">
        <v>18.9</v>
      </c>
      <c r="I13" s="14">
        <v>13.4</v>
      </c>
      <c r="J13" s="13">
        <f t="shared" si="0"/>
        <v>70.9</v>
      </c>
    </row>
    <row r="14" spans="1:10" ht="15">
      <c r="A14" s="3" t="s">
        <v>8</v>
      </c>
      <c r="B14" s="13">
        <v>4.6</v>
      </c>
      <c r="C14" s="13">
        <v>4.6</v>
      </c>
      <c r="D14" s="13">
        <f t="shared" si="2"/>
        <v>100</v>
      </c>
      <c r="E14" s="14">
        <v>82.2</v>
      </c>
      <c r="F14" s="14">
        <v>78.6</v>
      </c>
      <c r="G14" s="13">
        <f t="shared" si="1"/>
        <v>95.6</v>
      </c>
      <c r="H14" s="14">
        <v>17.8</v>
      </c>
      <c r="I14" s="14">
        <v>21.4</v>
      </c>
      <c r="J14" s="13">
        <f t="shared" si="0"/>
        <v>120.2</v>
      </c>
    </row>
    <row r="15" spans="1:10" ht="15">
      <c r="A15" s="3" t="s">
        <v>7</v>
      </c>
      <c r="B15" s="13">
        <v>3.5</v>
      </c>
      <c r="C15" s="13">
        <v>3.6</v>
      </c>
      <c r="D15" s="13">
        <f t="shared" si="2"/>
        <v>102.8571428571</v>
      </c>
      <c r="E15" s="14">
        <v>78.8</v>
      </c>
      <c r="F15" s="14">
        <v>90</v>
      </c>
      <c r="G15" s="13">
        <f t="shared" si="1"/>
        <v>114.2</v>
      </c>
      <c r="H15" s="14">
        <v>21.2</v>
      </c>
      <c r="I15" s="14">
        <v>10</v>
      </c>
      <c r="J15" s="13">
        <f t="shared" si="0"/>
        <v>47.2</v>
      </c>
    </row>
    <row r="16" spans="1:10" ht="15">
      <c r="A16" s="3" t="s">
        <v>6</v>
      </c>
      <c r="B16" s="13">
        <v>2.3</v>
      </c>
      <c r="C16" s="13">
        <v>2.2</v>
      </c>
      <c r="D16" s="13">
        <f t="shared" si="2"/>
        <v>95.652173913</v>
      </c>
      <c r="E16" s="14">
        <v>84.8</v>
      </c>
      <c r="F16" s="14">
        <v>92</v>
      </c>
      <c r="G16" s="13">
        <f t="shared" si="1"/>
        <v>108.5</v>
      </c>
      <c r="H16" s="14">
        <v>15.2</v>
      </c>
      <c r="I16" s="14">
        <v>8</v>
      </c>
      <c r="J16" s="13">
        <f t="shared" si="0"/>
        <v>52.6</v>
      </c>
    </row>
    <row r="17" spans="1:10" ht="15">
      <c r="A17" s="3" t="s">
        <v>5</v>
      </c>
      <c r="B17" s="13">
        <v>2.3</v>
      </c>
      <c r="C17" s="13">
        <v>2.3</v>
      </c>
      <c r="D17" s="13">
        <f t="shared" si="2"/>
        <v>100</v>
      </c>
      <c r="E17" s="14">
        <v>88</v>
      </c>
      <c r="F17" s="14">
        <v>90.9</v>
      </c>
      <c r="G17" s="13">
        <f t="shared" si="1"/>
        <v>103.3</v>
      </c>
      <c r="H17" s="14">
        <v>12</v>
      </c>
      <c r="I17" s="14">
        <v>9.1</v>
      </c>
      <c r="J17" s="13">
        <f t="shared" si="0"/>
        <v>75.8</v>
      </c>
    </row>
    <row r="18" spans="1:10" ht="15">
      <c r="A18" s="3" t="s">
        <v>4</v>
      </c>
      <c r="B18" s="13">
        <v>4.8</v>
      </c>
      <c r="C18" s="13">
        <v>4.1</v>
      </c>
      <c r="D18" s="13">
        <f t="shared" si="2"/>
        <v>85.4166666667</v>
      </c>
      <c r="E18" s="14">
        <v>89.3</v>
      </c>
      <c r="F18" s="14">
        <v>90.6</v>
      </c>
      <c r="G18" s="13">
        <f t="shared" si="1"/>
        <v>101.5</v>
      </c>
      <c r="H18" s="14">
        <v>10.7</v>
      </c>
      <c r="I18" s="14">
        <v>9.4</v>
      </c>
      <c r="J18" s="13">
        <f t="shared" si="0"/>
        <v>87.9</v>
      </c>
    </row>
    <row r="19" spans="1:10" ht="15">
      <c r="A19" s="3" t="s">
        <v>3</v>
      </c>
      <c r="B19" s="13">
        <v>3.6</v>
      </c>
      <c r="C19" s="13">
        <v>4.5</v>
      </c>
      <c r="D19" s="13">
        <f t="shared" si="2"/>
        <v>125</v>
      </c>
      <c r="E19" s="14">
        <v>88.3</v>
      </c>
      <c r="F19" s="14">
        <v>84.8</v>
      </c>
      <c r="G19" s="13">
        <f t="shared" si="1"/>
        <v>96</v>
      </c>
      <c r="H19" s="14">
        <v>11.7</v>
      </c>
      <c r="I19" s="14">
        <v>15.2</v>
      </c>
      <c r="J19" s="13">
        <f t="shared" si="0"/>
        <v>129.9</v>
      </c>
    </row>
    <row r="20" spans="1:10" ht="15">
      <c r="A20" s="3" t="s">
        <v>2</v>
      </c>
      <c r="B20" s="13">
        <v>3.6</v>
      </c>
      <c r="C20" s="13">
        <v>3.3</v>
      </c>
      <c r="D20" s="13">
        <f t="shared" si="2"/>
        <v>91.6666666667</v>
      </c>
      <c r="E20" s="14">
        <v>87.7</v>
      </c>
      <c r="F20" s="14">
        <v>91.1</v>
      </c>
      <c r="G20" s="13">
        <f t="shared" si="1"/>
        <v>103.9</v>
      </c>
      <c r="H20" s="14">
        <v>12.3</v>
      </c>
      <c r="I20" s="14">
        <v>8.9</v>
      </c>
      <c r="J20" s="13">
        <f t="shared" si="0"/>
        <v>72.4</v>
      </c>
    </row>
    <row r="21" spans="1:10" ht="15">
      <c r="A21" s="3" t="s">
        <v>25</v>
      </c>
      <c r="B21" s="13">
        <v>4.4</v>
      </c>
      <c r="C21" s="13">
        <v>4.6</v>
      </c>
      <c r="D21" s="13">
        <f t="shared" si="2"/>
        <v>104.5454545455</v>
      </c>
      <c r="E21" s="14">
        <v>90.5</v>
      </c>
      <c r="F21" s="14">
        <v>91.6</v>
      </c>
      <c r="G21" s="13">
        <f t="shared" si="1"/>
        <v>101.2</v>
      </c>
      <c r="H21" s="14">
        <v>9.5</v>
      </c>
      <c r="I21" s="14">
        <v>8.4</v>
      </c>
      <c r="J21" s="13">
        <f t="shared" si="0"/>
        <v>88.4</v>
      </c>
    </row>
    <row r="22" spans="1:10" ht="15.75">
      <c r="A22" s="1" t="s">
        <v>1</v>
      </c>
      <c r="B22" s="11">
        <v>38.3</v>
      </c>
      <c r="C22" s="11">
        <v>38.2</v>
      </c>
      <c r="D22" s="11">
        <f t="shared" si="2"/>
        <v>99.7389033943</v>
      </c>
      <c r="E22" s="11">
        <v>85.7</v>
      </c>
      <c r="F22" s="11">
        <v>87.2</v>
      </c>
      <c r="G22" s="11">
        <f t="shared" si="1"/>
        <v>101.8</v>
      </c>
      <c r="H22" s="12">
        <v>14.3</v>
      </c>
      <c r="I22" s="12">
        <v>12.8</v>
      </c>
      <c r="J22" s="11">
        <f t="shared" si="0"/>
        <v>89.5</v>
      </c>
    </row>
    <row r="23" spans="1:10" ht="15.75">
      <c r="A23" s="1" t="s">
        <v>38</v>
      </c>
      <c r="B23" s="11">
        <f>SUM(B10,B22)</f>
        <v>100</v>
      </c>
      <c r="C23" s="11">
        <v>100</v>
      </c>
      <c r="D23" s="11">
        <f>ROUND(C23/B23*100,0)</f>
        <v>100</v>
      </c>
      <c r="E23" s="11">
        <v>86.1</v>
      </c>
      <c r="F23" s="11">
        <v>86.5</v>
      </c>
      <c r="G23" s="11">
        <f t="shared" si="1"/>
        <v>100.5</v>
      </c>
      <c r="H23" s="11">
        <v>13.9</v>
      </c>
      <c r="I23" s="11">
        <v>13.5</v>
      </c>
      <c r="J23" s="11">
        <f t="shared" si="0"/>
        <v>97.1</v>
      </c>
    </row>
  </sheetData>
  <sheetProtection/>
  <mergeCells count="5">
    <mergeCell ref="A1:J3"/>
    <mergeCell ref="A6:A8"/>
    <mergeCell ref="B6:D7"/>
    <mergeCell ref="E6:G7"/>
    <mergeCell ref="H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26.25390625" style="0" customWidth="1"/>
    <col min="2" max="2" width="9.625" style="0" customWidth="1"/>
    <col min="3" max="3" width="8.75390625" style="0" customWidth="1"/>
    <col min="4" max="4" width="16.125" style="0" customWidth="1"/>
    <col min="5" max="5" width="9.875" style="0" customWidth="1"/>
    <col min="6" max="6" width="9.25390625" style="0" customWidth="1"/>
    <col min="7" max="7" width="16.125" style="0" customWidth="1"/>
    <col min="8" max="8" width="9.375" style="0" customWidth="1"/>
    <col min="10" max="10" width="9.25390625" style="0" customWidth="1"/>
  </cols>
  <sheetData>
    <row r="1" spans="2:11" ht="15.75">
      <c r="B1" s="89" t="s">
        <v>39</v>
      </c>
      <c r="C1" s="89"/>
      <c r="D1" s="89"/>
      <c r="E1" s="89"/>
      <c r="F1" s="89"/>
      <c r="G1" s="89"/>
      <c r="J1" s="90" t="s">
        <v>40</v>
      </c>
      <c r="K1" s="90"/>
    </row>
    <row r="2" ht="12.75">
      <c r="F2" s="6"/>
    </row>
    <row r="3" spans="1:11" ht="15">
      <c r="A3" s="91" t="s">
        <v>22</v>
      </c>
      <c r="B3" s="94" t="s">
        <v>21</v>
      </c>
      <c r="C3" s="95"/>
      <c r="D3" s="95"/>
      <c r="E3" s="95"/>
      <c r="F3" s="95"/>
      <c r="G3" s="96"/>
      <c r="H3" s="85" t="s">
        <v>20</v>
      </c>
      <c r="I3" s="86"/>
      <c r="J3" s="85" t="s">
        <v>31</v>
      </c>
      <c r="K3" s="86"/>
    </row>
    <row r="4" spans="1:11" ht="15">
      <c r="A4" s="92"/>
      <c r="B4" s="94" t="s">
        <v>152</v>
      </c>
      <c r="C4" s="95"/>
      <c r="D4" s="96"/>
      <c r="E4" s="94" t="s">
        <v>165</v>
      </c>
      <c r="F4" s="95"/>
      <c r="G4" s="96"/>
      <c r="H4" s="87"/>
      <c r="I4" s="88"/>
      <c r="J4" s="87"/>
      <c r="K4" s="88"/>
    </row>
    <row r="5" spans="1:11" ht="15">
      <c r="A5" s="93"/>
      <c r="B5" s="4" t="s">
        <v>19</v>
      </c>
      <c r="C5" s="4" t="s">
        <v>18</v>
      </c>
      <c r="D5" s="4" t="s">
        <v>17</v>
      </c>
      <c r="E5" s="4" t="s">
        <v>19</v>
      </c>
      <c r="F5" s="4" t="s">
        <v>18</v>
      </c>
      <c r="G5" s="4" t="s">
        <v>17</v>
      </c>
      <c r="H5" s="5" t="s">
        <v>16</v>
      </c>
      <c r="I5" s="5" t="s">
        <v>15</v>
      </c>
      <c r="J5" s="5" t="s">
        <v>14</v>
      </c>
      <c r="K5" s="5" t="s">
        <v>13</v>
      </c>
    </row>
    <row r="6" spans="1:11" ht="15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ht="15.75">
      <c r="A7" s="1" t="s">
        <v>12</v>
      </c>
      <c r="B7" s="2">
        <v>270</v>
      </c>
      <c r="C7" s="2">
        <v>158</v>
      </c>
      <c r="D7" s="2">
        <f>ROUND((C7/B7)*100,1)</f>
        <v>58.5</v>
      </c>
      <c r="E7" s="2">
        <v>167</v>
      </c>
      <c r="F7" s="2">
        <v>103</v>
      </c>
      <c r="G7" s="2">
        <f>ROUND((F7/E7)*100,1)</f>
        <v>61.7</v>
      </c>
      <c r="H7" s="15">
        <f>ROUND((E7/B7)*100,1)</f>
        <v>61.9</v>
      </c>
      <c r="I7" s="2">
        <f aca="true" t="shared" si="0" ref="I7:I20">ROUND((F7/C7)*100,1)</f>
        <v>65.2</v>
      </c>
      <c r="J7" s="2">
        <f aca="true" t="shared" si="1" ref="J7:K20">E7-B7</f>
        <v>-103</v>
      </c>
      <c r="K7" s="2">
        <f t="shared" si="1"/>
        <v>-55</v>
      </c>
    </row>
    <row r="8" spans="1:11" ht="15">
      <c r="A8" s="3" t="s">
        <v>11</v>
      </c>
      <c r="B8" s="4">
        <v>15</v>
      </c>
      <c r="C8" s="4">
        <v>8</v>
      </c>
      <c r="D8" s="4">
        <f aca="true" t="shared" si="2" ref="D8:D20">ROUND((C8/B8)*100,1)</f>
        <v>53.3</v>
      </c>
      <c r="E8" s="4">
        <v>13</v>
      </c>
      <c r="F8" s="4">
        <v>5</v>
      </c>
      <c r="G8" s="4">
        <f aca="true" t="shared" si="3" ref="G8:G20">ROUND((F8/E8)*100,1)</f>
        <v>38.5</v>
      </c>
      <c r="H8" s="4">
        <f aca="true" t="shared" si="4" ref="H8:H20">ROUND((E8/B8)*100,1)</f>
        <v>86.7</v>
      </c>
      <c r="I8" s="4">
        <f t="shared" si="0"/>
        <v>62.5</v>
      </c>
      <c r="J8" s="4">
        <f t="shared" si="1"/>
        <v>-2</v>
      </c>
      <c r="K8" s="4">
        <f t="shared" si="1"/>
        <v>-3</v>
      </c>
    </row>
    <row r="9" spans="1:11" ht="15">
      <c r="A9" s="3" t="s">
        <v>10</v>
      </c>
      <c r="B9" s="4">
        <v>18</v>
      </c>
      <c r="C9" s="4">
        <v>12</v>
      </c>
      <c r="D9" s="4">
        <f t="shared" si="2"/>
        <v>66.7</v>
      </c>
      <c r="E9" s="4">
        <v>9</v>
      </c>
      <c r="F9" s="4">
        <v>6</v>
      </c>
      <c r="G9" s="4">
        <f t="shared" si="3"/>
        <v>66.7</v>
      </c>
      <c r="H9" s="69">
        <f t="shared" si="4"/>
        <v>50</v>
      </c>
      <c r="I9" s="69">
        <f t="shared" si="0"/>
        <v>50</v>
      </c>
      <c r="J9" s="4">
        <f t="shared" si="1"/>
        <v>-9</v>
      </c>
      <c r="K9" s="4">
        <f t="shared" si="1"/>
        <v>-6</v>
      </c>
    </row>
    <row r="10" spans="1:11" ht="15">
      <c r="A10" s="3" t="s">
        <v>9</v>
      </c>
      <c r="B10" s="4">
        <v>9</v>
      </c>
      <c r="C10" s="4">
        <v>7</v>
      </c>
      <c r="D10" s="69">
        <f t="shared" si="2"/>
        <v>77.8</v>
      </c>
      <c r="E10" s="4">
        <v>9</v>
      </c>
      <c r="F10" s="4">
        <v>8</v>
      </c>
      <c r="G10" s="69">
        <f t="shared" si="3"/>
        <v>88.9</v>
      </c>
      <c r="H10" s="69">
        <f t="shared" si="4"/>
        <v>100</v>
      </c>
      <c r="I10" s="69">
        <f t="shared" si="0"/>
        <v>114.3</v>
      </c>
      <c r="J10" s="4">
        <f t="shared" si="1"/>
        <v>0</v>
      </c>
      <c r="K10" s="4">
        <f t="shared" si="1"/>
        <v>1</v>
      </c>
    </row>
    <row r="11" spans="1:11" ht="15">
      <c r="A11" s="3" t="s">
        <v>8</v>
      </c>
      <c r="B11" s="4">
        <v>20</v>
      </c>
      <c r="C11" s="4">
        <v>9</v>
      </c>
      <c r="D11" s="69">
        <f t="shared" si="2"/>
        <v>45</v>
      </c>
      <c r="E11" s="4">
        <v>16</v>
      </c>
      <c r="F11" s="4">
        <v>8</v>
      </c>
      <c r="G11" s="69">
        <f t="shared" si="3"/>
        <v>50</v>
      </c>
      <c r="H11" s="69">
        <f t="shared" si="4"/>
        <v>80</v>
      </c>
      <c r="I11" s="4">
        <f t="shared" si="0"/>
        <v>88.9</v>
      </c>
      <c r="J11" s="4">
        <f t="shared" si="1"/>
        <v>-4</v>
      </c>
      <c r="K11" s="4">
        <f t="shared" si="1"/>
        <v>-1</v>
      </c>
    </row>
    <row r="12" spans="1:11" ht="15">
      <c r="A12" s="3" t="s">
        <v>7</v>
      </c>
      <c r="B12" s="4">
        <v>30</v>
      </c>
      <c r="C12" s="4">
        <v>18</v>
      </c>
      <c r="D12" s="69">
        <f t="shared" si="2"/>
        <v>60</v>
      </c>
      <c r="E12" s="4">
        <v>10</v>
      </c>
      <c r="F12" s="4">
        <v>6</v>
      </c>
      <c r="G12" s="69">
        <f t="shared" si="3"/>
        <v>60</v>
      </c>
      <c r="H12" s="69">
        <f t="shared" si="4"/>
        <v>33.3</v>
      </c>
      <c r="I12" s="4">
        <f t="shared" si="0"/>
        <v>33.3</v>
      </c>
      <c r="J12" s="4">
        <f t="shared" si="1"/>
        <v>-20</v>
      </c>
      <c r="K12" s="4">
        <f t="shared" si="1"/>
        <v>-12</v>
      </c>
    </row>
    <row r="13" spans="1:11" ht="15">
      <c r="A13" s="3" t="s">
        <v>6</v>
      </c>
      <c r="B13" s="4">
        <v>9</v>
      </c>
      <c r="C13" s="4">
        <v>5</v>
      </c>
      <c r="D13" s="4">
        <f t="shared" si="2"/>
        <v>55.6</v>
      </c>
      <c r="E13" s="4">
        <v>4</v>
      </c>
      <c r="F13" s="4">
        <v>1</v>
      </c>
      <c r="G13" s="69">
        <f t="shared" si="3"/>
        <v>25</v>
      </c>
      <c r="H13" s="69">
        <f t="shared" si="4"/>
        <v>44.4</v>
      </c>
      <c r="I13" s="69">
        <f t="shared" si="0"/>
        <v>20</v>
      </c>
      <c r="J13" s="4">
        <f t="shared" si="1"/>
        <v>-5</v>
      </c>
      <c r="K13" s="4">
        <f t="shared" si="1"/>
        <v>-4</v>
      </c>
    </row>
    <row r="14" spans="1:11" ht="15">
      <c r="A14" s="3" t="s">
        <v>5</v>
      </c>
      <c r="B14" s="4">
        <v>5</v>
      </c>
      <c r="C14" s="4">
        <v>4</v>
      </c>
      <c r="D14" s="69">
        <f t="shared" si="2"/>
        <v>80</v>
      </c>
      <c r="E14" s="4">
        <v>4</v>
      </c>
      <c r="F14" s="4">
        <v>3</v>
      </c>
      <c r="G14" s="69">
        <f t="shared" si="3"/>
        <v>75</v>
      </c>
      <c r="H14" s="69">
        <f t="shared" si="4"/>
        <v>80</v>
      </c>
      <c r="I14" s="69">
        <f t="shared" si="0"/>
        <v>75</v>
      </c>
      <c r="J14" s="4">
        <f t="shared" si="1"/>
        <v>-1</v>
      </c>
      <c r="K14" s="4">
        <f t="shared" si="1"/>
        <v>-1</v>
      </c>
    </row>
    <row r="15" spans="1:11" ht="15">
      <c r="A15" s="3" t="s">
        <v>4</v>
      </c>
      <c r="B15" s="4">
        <v>17</v>
      </c>
      <c r="C15" s="4">
        <v>9</v>
      </c>
      <c r="D15" s="69">
        <f t="shared" si="2"/>
        <v>52.9</v>
      </c>
      <c r="E15" s="4">
        <v>9</v>
      </c>
      <c r="F15" s="4">
        <v>5</v>
      </c>
      <c r="G15" s="69">
        <f t="shared" si="3"/>
        <v>55.6</v>
      </c>
      <c r="H15" s="69">
        <f t="shared" si="4"/>
        <v>52.9</v>
      </c>
      <c r="I15" s="69">
        <f t="shared" si="0"/>
        <v>55.6</v>
      </c>
      <c r="J15" s="4">
        <f t="shared" si="1"/>
        <v>-8</v>
      </c>
      <c r="K15" s="4">
        <f t="shared" si="1"/>
        <v>-4</v>
      </c>
    </row>
    <row r="16" spans="1:11" ht="15">
      <c r="A16" s="3" t="s">
        <v>3</v>
      </c>
      <c r="B16" s="4">
        <v>12</v>
      </c>
      <c r="C16" s="4">
        <v>3</v>
      </c>
      <c r="D16" s="69">
        <f t="shared" si="2"/>
        <v>25</v>
      </c>
      <c r="E16" s="4">
        <v>12</v>
      </c>
      <c r="F16" s="4">
        <v>6</v>
      </c>
      <c r="G16" s="69">
        <f t="shared" si="3"/>
        <v>50</v>
      </c>
      <c r="H16" s="69">
        <f t="shared" si="4"/>
        <v>100</v>
      </c>
      <c r="I16" s="69">
        <f t="shared" si="0"/>
        <v>200</v>
      </c>
      <c r="J16" s="4">
        <f t="shared" si="1"/>
        <v>0</v>
      </c>
      <c r="K16" s="4">
        <f t="shared" si="1"/>
        <v>3</v>
      </c>
    </row>
    <row r="17" spans="1:11" ht="15">
      <c r="A17" s="3" t="s">
        <v>2</v>
      </c>
      <c r="B17" s="4">
        <v>17</v>
      </c>
      <c r="C17" s="4">
        <v>8</v>
      </c>
      <c r="D17" s="69">
        <f t="shared" si="2"/>
        <v>47.1</v>
      </c>
      <c r="E17" s="4">
        <v>7</v>
      </c>
      <c r="F17" s="4">
        <v>5</v>
      </c>
      <c r="G17" s="69">
        <f t="shared" si="3"/>
        <v>71.4</v>
      </c>
      <c r="H17" s="69">
        <f t="shared" si="4"/>
        <v>41.2</v>
      </c>
      <c r="I17" s="69">
        <f t="shared" si="0"/>
        <v>62.5</v>
      </c>
      <c r="J17" s="4">
        <f t="shared" si="1"/>
        <v>-10</v>
      </c>
      <c r="K17" s="4">
        <f t="shared" si="1"/>
        <v>-3</v>
      </c>
    </row>
    <row r="18" spans="1:11" ht="15">
      <c r="A18" s="3" t="s">
        <v>25</v>
      </c>
      <c r="B18" s="4">
        <v>19</v>
      </c>
      <c r="C18" s="4">
        <v>12</v>
      </c>
      <c r="D18" s="4">
        <f t="shared" si="2"/>
        <v>63.2</v>
      </c>
      <c r="E18" s="4">
        <v>10</v>
      </c>
      <c r="F18" s="4">
        <v>4</v>
      </c>
      <c r="G18" s="69">
        <f t="shared" si="3"/>
        <v>40</v>
      </c>
      <c r="H18" s="4">
        <f t="shared" si="4"/>
        <v>52.6</v>
      </c>
      <c r="I18" s="69">
        <f t="shared" si="0"/>
        <v>33.3</v>
      </c>
      <c r="J18" s="4">
        <f t="shared" si="1"/>
        <v>-9</v>
      </c>
      <c r="K18" s="4">
        <f t="shared" si="1"/>
        <v>-8</v>
      </c>
    </row>
    <row r="19" spans="1:11" ht="15.75">
      <c r="A19" s="1" t="s">
        <v>1</v>
      </c>
      <c r="B19" s="2">
        <f>SUM(B8:B18)</f>
        <v>171</v>
      </c>
      <c r="C19" s="2">
        <f>SUM(C8:C18)</f>
        <v>95</v>
      </c>
      <c r="D19" s="2">
        <f t="shared" si="2"/>
        <v>55.6</v>
      </c>
      <c r="E19" s="2">
        <f>SUM(E8:E18)</f>
        <v>103</v>
      </c>
      <c r="F19" s="2">
        <f>SUM(F8:F18)</f>
        <v>57</v>
      </c>
      <c r="G19" s="2">
        <f t="shared" si="3"/>
        <v>55.3</v>
      </c>
      <c r="H19" s="2">
        <f t="shared" si="4"/>
        <v>60.2</v>
      </c>
      <c r="I19" s="2">
        <f t="shared" si="0"/>
        <v>60</v>
      </c>
      <c r="J19" s="2">
        <f t="shared" si="1"/>
        <v>-68</v>
      </c>
      <c r="K19" s="2">
        <f t="shared" si="1"/>
        <v>-38</v>
      </c>
    </row>
    <row r="20" spans="1:11" ht="15.75">
      <c r="A20" s="1" t="s">
        <v>0</v>
      </c>
      <c r="B20" s="2">
        <f>SUM(B7,B19)</f>
        <v>441</v>
      </c>
      <c r="C20" s="2">
        <f>SUM(C7,C19)</f>
        <v>253</v>
      </c>
      <c r="D20" s="15">
        <f t="shared" si="2"/>
        <v>57.4</v>
      </c>
      <c r="E20" s="2">
        <f>SUM(E7,E19)</f>
        <v>270</v>
      </c>
      <c r="F20" s="2">
        <f>SUM(F7,F19)</f>
        <v>160</v>
      </c>
      <c r="G20" s="15">
        <f t="shared" si="3"/>
        <v>59.3</v>
      </c>
      <c r="H20" s="2">
        <f t="shared" si="4"/>
        <v>61.2</v>
      </c>
      <c r="I20" s="2">
        <f t="shared" si="0"/>
        <v>63.2</v>
      </c>
      <c r="J20" s="2">
        <f t="shared" si="1"/>
        <v>-171</v>
      </c>
      <c r="K20" s="2">
        <f t="shared" si="1"/>
        <v>-93</v>
      </c>
    </row>
  </sheetData>
  <sheetProtection/>
  <mergeCells count="8">
    <mergeCell ref="B1:G1"/>
    <mergeCell ref="J1:K1"/>
    <mergeCell ref="A3:A5"/>
    <mergeCell ref="B3:G3"/>
    <mergeCell ref="H3:I4"/>
    <mergeCell ref="J3:K4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28.00390625" style="0" customWidth="1"/>
    <col min="2" max="2" width="12.00390625" style="0" customWidth="1"/>
    <col min="3" max="3" width="11.00390625" style="0" customWidth="1"/>
    <col min="4" max="4" width="13.00390625" style="0" customWidth="1"/>
    <col min="5" max="6" width="11.625" style="0" customWidth="1"/>
    <col min="7" max="7" width="12.00390625" style="0" customWidth="1"/>
    <col min="8" max="8" width="12.625" style="0" customWidth="1"/>
    <col min="9" max="9" width="11.625" style="0" customWidth="1"/>
  </cols>
  <sheetData>
    <row r="1" spans="3:9" ht="15.75">
      <c r="C1" s="16" t="s">
        <v>41</v>
      </c>
      <c r="I1" s="16" t="s">
        <v>42</v>
      </c>
    </row>
    <row r="4" spans="1:9" ht="15">
      <c r="A4" s="91" t="s">
        <v>22</v>
      </c>
      <c r="B4" s="94" t="s">
        <v>43</v>
      </c>
      <c r="C4" s="95"/>
      <c r="D4" s="95"/>
      <c r="E4" s="96"/>
      <c r="F4" s="94" t="s">
        <v>44</v>
      </c>
      <c r="G4" s="95"/>
      <c r="H4" s="95"/>
      <c r="I4" s="96"/>
    </row>
    <row r="5" spans="1:9" ht="15">
      <c r="A5" s="92"/>
      <c r="B5" s="97">
        <v>42277</v>
      </c>
      <c r="C5" s="96"/>
      <c r="D5" s="97">
        <v>42643</v>
      </c>
      <c r="E5" s="96"/>
      <c r="F5" s="94" t="s">
        <v>152</v>
      </c>
      <c r="G5" s="96"/>
      <c r="H5" s="94" t="s">
        <v>164</v>
      </c>
      <c r="I5" s="96"/>
    </row>
    <row r="6" spans="1:9" ht="15">
      <c r="A6" s="93"/>
      <c r="B6" s="4" t="s">
        <v>19</v>
      </c>
      <c r="C6" s="4" t="s">
        <v>18</v>
      </c>
      <c r="D6" s="4" t="s">
        <v>19</v>
      </c>
      <c r="E6" s="4" t="s">
        <v>18</v>
      </c>
      <c r="F6" s="4" t="s">
        <v>45</v>
      </c>
      <c r="G6" s="4" t="s">
        <v>18</v>
      </c>
      <c r="H6" s="4" t="s">
        <v>45</v>
      </c>
      <c r="I6" s="4" t="s">
        <v>18</v>
      </c>
    </row>
    <row r="7" spans="1:9" ht="15">
      <c r="A7" s="4">
        <v>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15.75">
      <c r="A8" s="1" t="s">
        <v>12</v>
      </c>
      <c r="B8" s="2">
        <v>308</v>
      </c>
      <c r="C8" s="2">
        <v>150</v>
      </c>
      <c r="D8" s="2">
        <v>266</v>
      </c>
      <c r="E8" s="2">
        <v>115</v>
      </c>
      <c r="F8" s="2">
        <v>42</v>
      </c>
      <c r="G8" s="2">
        <v>25</v>
      </c>
      <c r="H8" s="2">
        <v>45</v>
      </c>
      <c r="I8" s="2">
        <v>23</v>
      </c>
    </row>
    <row r="9" spans="1:9" ht="15">
      <c r="A9" s="3" t="s">
        <v>11</v>
      </c>
      <c r="B9" s="4">
        <v>14</v>
      </c>
      <c r="C9" s="4">
        <v>7</v>
      </c>
      <c r="D9" s="4">
        <v>15</v>
      </c>
      <c r="E9" s="4">
        <v>8</v>
      </c>
      <c r="F9" s="4">
        <v>2</v>
      </c>
      <c r="G9" s="4">
        <v>2</v>
      </c>
      <c r="H9" s="4">
        <v>2</v>
      </c>
      <c r="I9" s="4">
        <v>2</v>
      </c>
    </row>
    <row r="10" spans="1:9" ht="15">
      <c r="A10" s="3" t="s">
        <v>10</v>
      </c>
      <c r="B10" s="4">
        <v>9</v>
      </c>
      <c r="C10" s="4">
        <v>3</v>
      </c>
      <c r="D10" s="4">
        <v>8</v>
      </c>
      <c r="E10" s="4">
        <v>5</v>
      </c>
      <c r="F10" s="4">
        <v>3</v>
      </c>
      <c r="G10" s="4">
        <v>2</v>
      </c>
      <c r="H10" s="4">
        <v>2</v>
      </c>
      <c r="I10" s="4">
        <v>1</v>
      </c>
    </row>
    <row r="11" spans="1:9" ht="15">
      <c r="A11" s="3" t="s">
        <v>9</v>
      </c>
      <c r="B11" s="4">
        <v>6</v>
      </c>
      <c r="C11" s="4">
        <v>4</v>
      </c>
      <c r="D11" s="4">
        <v>7</v>
      </c>
      <c r="E11" s="4">
        <v>4</v>
      </c>
      <c r="F11" s="4">
        <v>0</v>
      </c>
      <c r="G11" s="4">
        <v>0</v>
      </c>
      <c r="H11" s="4">
        <v>2</v>
      </c>
      <c r="I11" s="4">
        <v>1</v>
      </c>
    </row>
    <row r="12" spans="1:9" ht="15">
      <c r="A12" s="3" t="s">
        <v>8</v>
      </c>
      <c r="B12" s="4">
        <v>10</v>
      </c>
      <c r="C12" s="4">
        <v>6</v>
      </c>
      <c r="D12" s="4">
        <v>16</v>
      </c>
      <c r="E12" s="4">
        <v>9</v>
      </c>
      <c r="F12" s="4">
        <v>2</v>
      </c>
      <c r="G12" s="4">
        <v>1</v>
      </c>
      <c r="H12" s="4">
        <v>2</v>
      </c>
      <c r="I12" s="4">
        <v>1</v>
      </c>
    </row>
    <row r="13" spans="1:9" ht="15">
      <c r="A13" s="3" t="s">
        <v>7</v>
      </c>
      <c r="B13" s="4">
        <v>8</v>
      </c>
      <c r="C13" s="4">
        <v>4</v>
      </c>
      <c r="D13" s="4">
        <v>7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</row>
    <row r="14" spans="1:9" ht="15">
      <c r="A14" s="3" t="s">
        <v>6</v>
      </c>
      <c r="B14" s="4">
        <v>5</v>
      </c>
      <c r="C14" s="4">
        <v>2</v>
      </c>
      <c r="D14" s="4">
        <v>5</v>
      </c>
      <c r="E14" s="4">
        <v>2</v>
      </c>
      <c r="F14" s="4">
        <v>1</v>
      </c>
      <c r="G14" s="4">
        <v>1</v>
      </c>
      <c r="H14" s="4">
        <v>0</v>
      </c>
      <c r="I14" s="4">
        <v>0</v>
      </c>
    </row>
    <row r="15" spans="1:9" ht="15">
      <c r="A15" s="3" t="s">
        <v>5</v>
      </c>
      <c r="B15" s="4">
        <v>9</v>
      </c>
      <c r="C15" s="4">
        <v>0</v>
      </c>
      <c r="D15" s="4">
        <v>6</v>
      </c>
      <c r="E15" s="4">
        <v>1</v>
      </c>
      <c r="F15" s="4">
        <v>2</v>
      </c>
      <c r="G15" s="4">
        <v>0</v>
      </c>
      <c r="H15" s="4">
        <v>1</v>
      </c>
      <c r="I15" s="4">
        <v>0</v>
      </c>
    </row>
    <row r="16" spans="1:9" ht="15">
      <c r="A16" s="3" t="s">
        <v>4</v>
      </c>
      <c r="B16" s="4">
        <v>10</v>
      </c>
      <c r="C16" s="4">
        <v>6</v>
      </c>
      <c r="D16" s="4">
        <v>16</v>
      </c>
      <c r="E16" s="4">
        <v>7</v>
      </c>
      <c r="F16" s="4">
        <v>0</v>
      </c>
      <c r="G16" s="4">
        <v>0</v>
      </c>
      <c r="H16" s="4">
        <v>3</v>
      </c>
      <c r="I16" s="4">
        <v>3</v>
      </c>
    </row>
    <row r="17" spans="1:9" ht="15">
      <c r="A17" s="3" t="s">
        <v>3</v>
      </c>
      <c r="B17" s="4">
        <v>14</v>
      </c>
      <c r="C17" s="4">
        <v>2</v>
      </c>
      <c r="D17" s="4">
        <v>13</v>
      </c>
      <c r="E17" s="4">
        <v>6</v>
      </c>
      <c r="F17" s="4">
        <v>2</v>
      </c>
      <c r="G17" s="4">
        <v>0</v>
      </c>
      <c r="H17" s="4">
        <v>2</v>
      </c>
      <c r="I17" s="4">
        <v>1</v>
      </c>
    </row>
    <row r="18" spans="1:9" ht="15">
      <c r="A18" s="3" t="s">
        <v>2</v>
      </c>
      <c r="B18" s="4">
        <v>11</v>
      </c>
      <c r="C18" s="4">
        <v>7</v>
      </c>
      <c r="D18" s="4">
        <v>7</v>
      </c>
      <c r="E18" s="4">
        <v>3</v>
      </c>
      <c r="F18" s="4">
        <v>1</v>
      </c>
      <c r="G18" s="4">
        <v>1</v>
      </c>
      <c r="H18" s="4">
        <v>2</v>
      </c>
      <c r="I18" s="4">
        <v>0</v>
      </c>
    </row>
    <row r="19" spans="1:9" ht="15">
      <c r="A19" s="3" t="s">
        <v>25</v>
      </c>
      <c r="B19" s="4">
        <v>11</v>
      </c>
      <c r="C19" s="4">
        <v>8</v>
      </c>
      <c r="D19" s="4">
        <v>15</v>
      </c>
      <c r="E19" s="4">
        <v>9</v>
      </c>
      <c r="F19" s="4">
        <v>1</v>
      </c>
      <c r="G19" s="4">
        <v>1</v>
      </c>
      <c r="H19" s="4">
        <v>2</v>
      </c>
      <c r="I19" s="4">
        <v>1</v>
      </c>
    </row>
    <row r="20" spans="1:9" ht="15.75">
      <c r="A20" s="1" t="s">
        <v>1</v>
      </c>
      <c r="B20" s="2">
        <f aca="true" t="shared" si="0" ref="B20:I20">SUM(B9:B19)</f>
        <v>107</v>
      </c>
      <c r="C20" s="2">
        <f t="shared" si="0"/>
        <v>49</v>
      </c>
      <c r="D20" s="2">
        <f t="shared" si="0"/>
        <v>115</v>
      </c>
      <c r="E20" s="2">
        <f t="shared" si="0"/>
        <v>55</v>
      </c>
      <c r="F20" s="2">
        <f t="shared" si="0"/>
        <v>15</v>
      </c>
      <c r="G20" s="2">
        <f t="shared" si="0"/>
        <v>8</v>
      </c>
      <c r="H20" s="2">
        <f t="shared" si="0"/>
        <v>18</v>
      </c>
      <c r="I20" s="2">
        <f t="shared" si="0"/>
        <v>10</v>
      </c>
    </row>
    <row r="21" spans="1:11" ht="15.75">
      <c r="A21" s="1" t="s">
        <v>0</v>
      </c>
      <c r="B21" s="2">
        <f>SUM(B8,B20)</f>
        <v>415</v>
      </c>
      <c r="C21" s="2">
        <f>SUM(C8,C20)</f>
        <v>199</v>
      </c>
      <c r="D21" s="2">
        <f>SUM(D8,D20)</f>
        <v>381</v>
      </c>
      <c r="E21" s="2">
        <f>SUM(E8,E20)</f>
        <v>170</v>
      </c>
      <c r="F21" s="2">
        <f>SUM(F20,F8)</f>
        <v>57</v>
      </c>
      <c r="G21" s="2">
        <f>SUM(G20,G8)</f>
        <v>33</v>
      </c>
      <c r="H21" s="2">
        <f>SUM(H20,H8)</f>
        <v>63</v>
      </c>
      <c r="I21" s="2">
        <f>SUM(I20,I8)</f>
        <v>33</v>
      </c>
      <c r="K21" s="64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="122" zoomScaleNormal="122" zoomScalePageLayoutView="0" workbookViewId="0" topLeftCell="A7">
      <selection activeCell="P25" sqref="P25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9.875" style="0" customWidth="1"/>
    <col min="4" max="4" width="10.125" style="0" customWidth="1"/>
    <col min="11" max="11" width="10.125" style="0" customWidth="1"/>
    <col min="12" max="12" width="10.375" style="0" customWidth="1"/>
  </cols>
  <sheetData>
    <row r="1" spans="3:12" ht="15.75">
      <c r="C1" s="16" t="s">
        <v>46</v>
      </c>
      <c r="J1" s="90" t="s">
        <v>47</v>
      </c>
      <c r="K1" s="90"/>
      <c r="L1" s="90"/>
    </row>
    <row r="2" spans="1:10" ht="12.75">
      <c r="A2" t="s">
        <v>166</v>
      </c>
      <c r="H2" t="s">
        <v>48</v>
      </c>
      <c r="J2" t="s">
        <v>143</v>
      </c>
    </row>
    <row r="3" spans="1:8" ht="12.75">
      <c r="A3" t="s">
        <v>167</v>
      </c>
      <c r="H3" t="s">
        <v>49</v>
      </c>
    </row>
    <row r="4" spans="1:13" ht="12.75">
      <c r="A4" s="116" t="s">
        <v>22</v>
      </c>
      <c r="B4" s="118" t="s">
        <v>50</v>
      </c>
      <c r="C4" s="119"/>
      <c r="D4" s="118" t="s">
        <v>51</v>
      </c>
      <c r="E4" s="119"/>
      <c r="F4" s="118" t="s">
        <v>52</v>
      </c>
      <c r="G4" s="119"/>
      <c r="H4" s="118" t="s">
        <v>53</v>
      </c>
      <c r="I4" s="119"/>
      <c r="J4" s="118" t="s">
        <v>54</v>
      </c>
      <c r="K4" s="119"/>
      <c r="L4" s="18" t="s">
        <v>55</v>
      </c>
      <c r="M4" s="19" t="s">
        <v>142</v>
      </c>
    </row>
    <row r="5" spans="1:13" ht="12.75">
      <c r="A5" s="117"/>
      <c r="B5" s="19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7" t="s">
        <v>56</v>
      </c>
      <c r="I5" s="19" t="s">
        <v>57</v>
      </c>
      <c r="J5" s="19" t="s">
        <v>56</v>
      </c>
      <c r="K5" s="19" t="s">
        <v>57</v>
      </c>
      <c r="L5" s="19" t="s">
        <v>56</v>
      </c>
      <c r="M5" s="19" t="s">
        <v>57</v>
      </c>
    </row>
    <row r="6" spans="1:13" ht="12.75">
      <c r="A6" s="19">
        <v>0</v>
      </c>
      <c r="B6" s="19">
        <v>3</v>
      </c>
      <c r="C6" s="19">
        <v>4</v>
      </c>
      <c r="D6" s="19">
        <v>5</v>
      </c>
      <c r="E6" s="19">
        <v>6</v>
      </c>
      <c r="F6" s="19">
        <v>7</v>
      </c>
      <c r="G6" s="19">
        <v>8</v>
      </c>
      <c r="H6" s="17">
        <v>9</v>
      </c>
      <c r="I6" s="19">
        <v>10</v>
      </c>
      <c r="J6" s="19">
        <v>11</v>
      </c>
      <c r="K6" s="19">
        <v>12</v>
      </c>
      <c r="L6" s="19">
        <v>13</v>
      </c>
      <c r="M6" s="57">
        <v>14</v>
      </c>
    </row>
    <row r="7" spans="1:13" ht="12.75">
      <c r="A7" s="20" t="s">
        <v>58</v>
      </c>
      <c r="B7" s="21">
        <v>302</v>
      </c>
      <c r="C7" s="21">
        <v>176</v>
      </c>
      <c r="D7" s="21">
        <v>609</v>
      </c>
      <c r="E7" s="21">
        <v>380</v>
      </c>
      <c r="F7" s="21">
        <v>673</v>
      </c>
      <c r="G7" s="21">
        <v>393</v>
      </c>
      <c r="H7" s="21">
        <v>543</v>
      </c>
      <c r="I7" s="21">
        <v>289</v>
      </c>
      <c r="J7" s="22">
        <v>340</v>
      </c>
      <c r="K7" s="22">
        <v>154</v>
      </c>
      <c r="L7" s="22">
        <v>183</v>
      </c>
      <c r="M7" s="70">
        <v>26</v>
      </c>
    </row>
    <row r="8" spans="1:13" ht="12.75">
      <c r="A8" s="23" t="s">
        <v>59</v>
      </c>
      <c r="B8" s="21">
        <v>205</v>
      </c>
      <c r="C8" s="21">
        <v>106</v>
      </c>
      <c r="D8" s="21">
        <v>525</v>
      </c>
      <c r="E8" s="21">
        <v>328</v>
      </c>
      <c r="F8" s="21">
        <v>508</v>
      </c>
      <c r="G8" s="21">
        <v>293</v>
      </c>
      <c r="H8" s="21">
        <v>434</v>
      </c>
      <c r="I8" s="21">
        <v>221</v>
      </c>
      <c r="J8" s="22">
        <v>265</v>
      </c>
      <c r="K8" s="22">
        <v>117</v>
      </c>
      <c r="L8" s="22">
        <v>140</v>
      </c>
      <c r="M8" s="70">
        <v>19</v>
      </c>
    </row>
    <row r="9" spans="1:13" ht="12.75">
      <c r="A9" s="24" t="s">
        <v>60</v>
      </c>
      <c r="B9" s="25">
        <v>44</v>
      </c>
      <c r="C9" s="25">
        <v>29</v>
      </c>
      <c r="D9" s="25">
        <v>38</v>
      </c>
      <c r="E9" s="25">
        <v>29</v>
      </c>
      <c r="F9" s="25">
        <v>33</v>
      </c>
      <c r="G9" s="25">
        <v>21</v>
      </c>
      <c r="H9" s="25">
        <v>33</v>
      </c>
      <c r="I9" s="25">
        <v>15</v>
      </c>
      <c r="J9" s="26">
        <v>13</v>
      </c>
      <c r="K9" s="26">
        <v>9</v>
      </c>
      <c r="L9" s="26">
        <v>8</v>
      </c>
      <c r="M9" s="71">
        <v>0</v>
      </c>
    </row>
    <row r="10" spans="1:13" ht="12.75">
      <c r="A10" s="27" t="s">
        <v>61</v>
      </c>
      <c r="B10" s="25">
        <v>25</v>
      </c>
      <c r="C10" s="25">
        <v>14</v>
      </c>
      <c r="D10" s="25">
        <v>40</v>
      </c>
      <c r="E10" s="25">
        <v>28</v>
      </c>
      <c r="F10" s="25">
        <v>22</v>
      </c>
      <c r="G10" s="25">
        <v>13</v>
      </c>
      <c r="H10" s="25">
        <v>24</v>
      </c>
      <c r="I10" s="25">
        <v>16</v>
      </c>
      <c r="J10" s="26">
        <v>13</v>
      </c>
      <c r="K10" s="26">
        <v>9</v>
      </c>
      <c r="L10" s="26">
        <v>8</v>
      </c>
      <c r="M10" s="71">
        <v>1</v>
      </c>
    </row>
    <row r="11" spans="1:13" ht="12.75">
      <c r="A11" s="24" t="s">
        <v>62</v>
      </c>
      <c r="B11" s="25">
        <v>33</v>
      </c>
      <c r="C11" s="25">
        <v>18</v>
      </c>
      <c r="D11" s="25">
        <v>42</v>
      </c>
      <c r="E11" s="25">
        <v>31</v>
      </c>
      <c r="F11" s="25">
        <v>21</v>
      </c>
      <c r="G11" s="25">
        <v>16</v>
      </c>
      <c r="H11" s="25">
        <v>25</v>
      </c>
      <c r="I11" s="25">
        <v>13</v>
      </c>
      <c r="J11" s="26">
        <v>14</v>
      </c>
      <c r="K11" s="26">
        <v>7</v>
      </c>
      <c r="L11" s="26">
        <v>3</v>
      </c>
      <c r="M11" s="71">
        <v>0</v>
      </c>
    </row>
    <row r="12" spans="1:13" ht="12.75">
      <c r="A12" s="27" t="s">
        <v>61</v>
      </c>
      <c r="B12" s="25">
        <v>20</v>
      </c>
      <c r="C12" s="25">
        <v>8</v>
      </c>
      <c r="D12" s="25">
        <v>28</v>
      </c>
      <c r="E12" s="25">
        <v>18</v>
      </c>
      <c r="F12" s="25">
        <v>12</v>
      </c>
      <c r="G12" s="25">
        <v>8</v>
      </c>
      <c r="H12" s="25">
        <v>12</v>
      </c>
      <c r="I12" s="25">
        <v>4</v>
      </c>
      <c r="J12" s="26">
        <v>12</v>
      </c>
      <c r="K12" s="26">
        <v>3</v>
      </c>
      <c r="L12" s="26">
        <v>4</v>
      </c>
      <c r="M12" s="71">
        <v>1</v>
      </c>
    </row>
    <row r="13" spans="1:13" ht="12.75">
      <c r="A13" s="24" t="s">
        <v>63</v>
      </c>
      <c r="B13" s="25">
        <v>21</v>
      </c>
      <c r="C13" s="25">
        <v>10</v>
      </c>
      <c r="D13" s="25">
        <v>25</v>
      </c>
      <c r="E13" s="25">
        <v>13</v>
      </c>
      <c r="F13" s="25">
        <v>21</v>
      </c>
      <c r="G13" s="25">
        <v>11</v>
      </c>
      <c r="H13" s="25">
        <v>11</v>
      </c>
      <c r="I13" s="25">
        <v>8</v>
      </c>
      <c r="J13" s="26">
        <v>7</v>
      </c>
      <c r="K13" s="26">
        <v>6</v>
      </c>
      <c r="L13" s="26">
        <v>5</v>
      </c>
      <c r="M13" s="71">
        <v>1</v>
      </c>
    </row>
    <row r="14" spans="1:13" ht="12.75">
      <c r="A14" s="27" t="s">
        <v>61</v>
      </c>
      <c r="B14" s="25">
        <v>16</v>
      </c>
      <c r="C14" s="25">
        <v>10</v>
      </c>
      <c r="D14" s="25">
        <v>25</v>
      </c>
      <c r="E14" s="25">
        <v>12</v>
      </c>
      <c r="F14" s="25">
        <v>18</v>
      </c>
      <c r="G14" s="25">
        <v>9</v>
      </c>
      <c r="H14" s="25">
        <v>14</v>
      </c>
      <c r="I14" s="25">
        <v>7</v>
      </c>
      <c r="J14" s="26">
        <v>3</v>
      </c>
      <c r="K14" s="26">
        <v>1</v>
      </c>
      <c r="L14" s="26">
        <v>6</v>
      </c>
      <c r="M14" s="71">
        <v>2</v>
      </c>
    </row>
    <row r="15" spans="1:13" ht="12.75">
      <c r="A15" s="24" t="s">
        <v>64</v>
      </c>
      <c r="B15" s="25">
        <v>43</v>
      </c>
      <c r="C15" s="25">
        <v>24</v>
      </c>
      <c r="D15" s="25">
        <v>55</v>
      </c>
      <c r="E15" s="25">
        <v>36</v>
      </c>
      <c r="F15" s="25">
        <v>30</v>
      </c>
      <c r="G15" s="25">
        <v>19</v>
      </c>
      <c r="H15" s="25">
        <v>39</v>
      </c>
      <c r="I15" s="25">
        <v>19</v>
      </c>
      <c r="J15" s="26">
        <v>24</v>
      </c>
      <c r="K15" s="26">
        <v>9</v>
      </c>
      <c r="L15" s="26">
        <v>6</v>
      </c>
      <c r="M15" s="71">
        <v>1</v>
      </c>
    </row>
    <row r="16" spans="1:13" ht="12.75">
      <c r="A16" s="27" t="s">
        <v>61</v>
      </c>
      <c r="B16" s="25">
        <v>36</v>
      </c>
      <c r="C16" s="25">
        <v>17</v>
      </c>
      <c r="D16" s="25">
        <v>36</v>
      </c>
      <c r="E16" s="25">
        <v>28</v>
      </c>
      <c r="F16" s="25">
        <v>26</v>
      </c>
      <c r="G16" s="25">
        <v>15</v>
      </c>
      <c r="H16" s="25">
        <v>27</v>
      </c>
      <c r="I16" s="25">
        <v>15</v>
      </c>
      <c r="J16" s="26">
        <v>20</v>
      </c>
      <c r="K16" s="26">
        <v>7</v>
      </c>
      <c r="L16" s="26">
        <v>9</v>
      </c>
      <c r="M16" s="71">
        <v>4</v>
      </c>
    </row>
    <row r="17" spans="1:13" ht="12.75">
      <c r="A17" s="24" t="s">
        <v>65</v>
      </c>
      <c r="B17" s="25">
        <v>34</v>
      </c>
      <c r="C17" s="25">
        <v>19</v>
      </c>
      <c r="D17" s="25">
        <v>43</v>
      </c>
      <c r="E17" s="25">
        <v>24</v>
      </c>
      <c r="F17" s="25">
        <v>28</v>
      </c>
      <c r="G17" s="25">
        <v>12</v>
      </c>
      <c r="H17" s="25">
        <v>31</v>
      </c>
      <c r="I17" s="25">
        <v>19</v>
      </c>
      <c r="J17" s="26">
        <v>10</v>
      </c>
      <c r="K17" s="26">
        <v>4</v>
      </c>
      <c r="L17" s="26">
        <v>5</v>
      </c>
      <c r="M17" s="71">
        <v>2</v>
      </c>
    </row>
    <row r="18" spans="1:13" ht="12.75">
      <c r="A18" s="27" t="s">
        <v>61</v>
      </c>
      <c r="B18" s="25">
        <v>14</v>
      </c>
      <c r="C18" s="25">
        <v>7</v>
      </c>
      <c r="D18" s="25">
        <v>43</v>
      </c>
      <c r="E18" s="25">
        <v>22</v>
      </c>
      <c r="F18" s="25">
        <v>27</v>
      </c>
      <c r="G18" s="25">
        <v>10</v>
      </c>
      <c r="H18" s="25">
        <v>25</v>
      </c>
      <c r="I18" s="25">
        <v>11</v>
      </c>
      <c r="J18" s="26">
        <v>8</v>
      </c>
      <c r="K18" s="26">
        <v>1</v>
      </c>
      <c r="L18" s="26">
        <v>3</v>
      </c>
      <c r="M18" s="71">
        <v>0</v>
      </c>
    </row>
    <row r="19" spans="1:13" ht="12.75">
      <c r="A19" s="24" t="s">
        <v>66</v>
      </c>
      <c r="B19" s="25">
        <v>25</v>
      </c>
      <c r="C19" s="25">
        <v>15</v>
      </c>
      <c r="D19" s="25">
        <v>37</v>
      </c>
      <c r="E19" s="25">
        <v>27</v>
      </c>
      <c r="F19" s="25">
        <v>19</v>
      </c>
      <c r="G19" s="25">
        <v>11</v>
      </c>
      <c r="H19" s="25">
        <v>7</v>
      </c>
      <c r="I19" s="25">
        <v>3</v>
      </c>
      <c r="J19" s="26">
        <v>8</v>
      </c>
      <c r="K19" s="26">
        <v>4</v>
      </c>
      <c r="L19" s="26">
        <v>3</v>
      </c>
      <c r="M19" s="71">
        <v>1</v>
      </c>
    </row>
    <row r="20" spans="1:13" ht="12.75">
      <c r="A20" s="27" t="s">
        <v>61</v>
      </c>
      <c r="B20" s="25">
        <v>20</v>
      </c>
      <c r="C20" s="25">
        <v>13</v>
      </c>
      <c r="D20" s="25">
        <v>25</v>
      </c>
      <c r="E20" s="25">
        <v>15</v>
      </c>
      <c r="F20" s="25">
        <v>15</v>
      </c>
      <c r="G20" s="25">
        <v>9</v>
      </c>
      <c r="H20" s="25">
        <v>6</v>
      </c>
      <c r="I20" s="25">
        <v>3</v>
      </c>
      <c r="J20" s="26">
        <v>4</v>
      </c>
      <c r="K20" s="26">
        <v>1</v>
      </c>
      <c r="L20" s="26">
        <v>5</v>
      </c>
      <c r="M20" s="71">
        <v>2</v>
      </c>
    </row>
    <row r="21" spans="1:13" ht="12.75">
      <c r="A21" s="24" t="s">
        <v>67</v>
      </c>
      <c r="B21" s="25">
        <v>34</v>
      </c>
      <c r="C21" s="25">
        <v>20</v>
      </c>
      <c r="D21" s="25">
        <v>27</v>
      </c>
      <c r="E21" s="25">
        <v>18</v>
      </c>
      <c r="F21" s="25">
        <v>19</v>
      </c>
      <c r="G21" s="25">
        <v>11</v>
      </c>
      <c r="H21" s="25">
        <v>13</v>
      </c>
      <c r="I21" s="25">
        <v>4</v>
      </c>
      <c r="J21" s="26">
        <v>6</v>
      </c>
      <c r="K21" s="26">
        <v>1</v>
      </c>
      <c r="L21" s="26">
        <v>1</v>
      </c>
      <c r="M21" s="71">
        <v>0</v>
      </c>
    </row>
    <row r="22" spans="1:13" ht="12.75">
      <c r="A22" s="27" t="s">
        <v>61</v>
      </c>
      <c r="B22" s="25">
        <v>23</v>
      </c>
      <c r="C22" s="25">
        <v>12</v>
      </c>
      <c r="D22" s="25">
        <v>22</v>
      </c>
      <c r="E22" s="25">
        <v>14</v>
      </c>
      <c r="F22" s="25">
        <v>13</v>
      </c>
      <c r="G22" s="25">
        <v>6</v>
      </c>
      <c r="H22" s="25">
        <v>12</v>
      </c>
      <c r="I22" s="25">
        <v>2</v>
      </c>
      <c r="J22" s="26">
        <v>6</v>
      </c>
      <c r="K22" s="26">
        <v>4</v>
      </c>
      <c r="L22" s="26">
        <v>1</v>
      </c>
      <c r="M22" s="71">
        <v>0</v>
      </c>
    </row>
    <row r="23" spans="1:13" ht="12.75">
      <c r="A23" s="24" t="s">
        <v>68</v>
      </c>
      <c r="B23" s="25">
        <v>43</v>
      </c>
      <c r="C23" s="25">
        <v>20</v>
      </c>
      <c r="D23" s="25">
        <v>52</v>
      </c>
      <c r="E23" s="25">
        <v>30</v>
      </c>
      <c r="F23" s="25">
        <v>41</v>
      </c>
      <c r="G23" s="25">
        <v>24</v>
      </c>
      <c r="H23" s="25">
        <v>38</v>
      </c>
      <c r="I23" s="25">
        <v>19</v>
      </c>
      <c r="J23" s="26">
        <v>27</v>
      </c>
      <c r="K23" s="26">
        <v>12</v>
      </c>
      <c r="L23" s="26">
        <v>4</v>
      </c>
      <c r="M23" s="26">
        <v>1</v>
      </c>
    </row>
    <row r="24" spans="1:13" ht="12.75">
      <c r="A24" s="27" t="s">
        <v>61</v>
      </c>
      <c r="B24" s="25">
        <v>26</v>
      </c>
      <c r="C24" s="25">
        <v>9</v>
      </c>
      <c r="D24" s="25">
        <v>40</v>
      </c>
      <c r="E24" s="25">
        <v>23</v>
      </c>
      <c r="F24" s="25">
        <v>27</v>
      </c>
      <c r="G24" s="25">
        <v>16</v>
      </c>
      <c r="H24" s="25">
        <v>19</v>
      </c>
      <c r="I24" s="25">
        <v>8</v>
      </c>
      <c r="J24" s="26">
        <v>19</v>
      </c>
      <c r="K24" s="26">
        <v>7</v>
      </c>
      <c r="L24" s="26">
        <v>7</v>
      </c>
      <c r="M24" s="26">
        <v>3</v>
      </c>
    </row>
    <row r="25" spans="1:13" ht="12.75">
      <c r="A25" s="24" t="s">
        <v>69</v>
      </c>
      <c r="B25" s="25">
        <v>27</v>
      </c>
      <c r="C25" s="25">
        <v>19</v>
      </c>
      <c r="D25" s="25">
        <v>46</v>
      </c>
      <c r="E25" s="25">
        <v>34</v>
      </c>
      <c r="F25" s="25">
        <v>36</v>
      </c>
      <c r="G25" s="25">
        <v>20</v>
      </c>
      <c r="H25" s="25">
        <v>25</v>
      </c>
      <c r="I25" s="25">
        <v>14</v>
      </c>
      <c r="J25" s="26">
        <v>13</v>
      </c>
      <c r="K25" s="26">
        <v>5</v>
      </c>
      <c r="L25" s="26">
        <v>7</v>
      </c>
      <c r="M25" s="26">
        <v>1</v>
      </c>
    </row>
    <row r="26" spans="1:13" ht="12.75">
      <c r="A26" s="27" t="s">
        <v>61</v>
      </c>
      <c r="B26" s="25">
        <v>23</v>
      </c>
      <c r="C26" s="25">
        <v>14</v>
      </c>
      <c r="D26" s="25">
        <v>39</v>
      </c>
      <c r="E26" s="25">
        <v>31</v>
      </c>
      <c r="F26" s="25">
        <v>39</v>
      </c>
      <c r="G26" s="25">
        <v>22</v>
      </c>
      <c r="H26" s="25">
        <v>24</v>
      </c>
      <c r="I26" s="25">
        <v>12</v>
      </c>
      <c r="J26" s="26">
        <v>17</v>
      </c>
      <c r="K26" s="26">
        <v>10</v>
      </c>
      <c r="L26" s="26">
        <v>9</v>
      </c>
      <c r="M26" s="26">
        <v>4</v>
      </c>
    </row>
    <row r="27" spans="1:13" ht="12.75">
      <c r="A27" s="24" t="s">
        <v>70</v>
      </c>
      <c r="B27" s="25">
        <v>37</v>
      </c>
      <c r="C27" s="25">
        <v>18</v>
      </c>
      <c r="D27" s="25">
        <v>44</v>
      </c>
      <c r="E27" s="25">
        <v>27</v>
      </c>
      <c r="F27" s="25">
        <v>24</v>
      </c>
      <c r="G27" s="25">
        <v>16</v>
      </c>
      <c r="H27" s="25">
        <v>24</v>
      </c>
      <c r="I27" s="25">
        <v>8</v>
      </c>
      <c r="J27" s="26">
        <v>13</v>
      </c>
      <c r="K27" s="26">
        <v>6</v>
      </c>
      <c r="L27" s="26">
        <v>13</v>
      </c>
      <c r="M27" s="26">
        <v>1</v>
      </c>
    </row>
    <row r="28" spans="1:13" ht="12.75">
      <c r="A28" s="27" t="s">
        <v>61</v>
      </c>
      <c r="B28" s="25">
        <v>25</v>
      </c>
      <c r="C28" s="25">
        <v>16</v>
      </c>
      <c r="D28" s="25">
        <v>43</v>
      </c>
      <c r="E28" s="25">
        <v>31</v>
      </c>
      <c r="F28" s="25">
        <v>10</v>
      </c>
      <c r="G28" s="25">
        <v>3</v>
      </c>
      <c r="H28" s="25">
        <v>17</v>
      </c>
      <c r="I28" s="25">
        <v>8</v>
      </c>
      <c r="J28" s="26">
        <v>8</v>
      </c>
      <c r="K28" s="26">
        <v>4</v>
      </c>
      <c r="L28" s="26">
        <v>9</v>
      </c>
      <c r="M28" s="26">
        <v>1</v>
      </c>
    </row>
    <row r="29" spans="1:13" ht="12.75">
      <c r="A29" s="24" t="s">
        <v>71</v>
      </c>
      <c r="B29" s="25">
        <v>43</v>
      </c>
      <c r="C29" s="25">
        <v>19</v>
      </c>
      <c r="D29" s="25">
        <v>54</v>
      </c>
      <c r="E29" s="25">
        <v>41</v>
      </c>
      <c r="F29" s="25">
        <v>37</v>
      </c>
      <c r="G29" s="25">
        <v>23</v>
      </c>
      <c r="H29" s="25">
        <v>31</v>
      </c>
      <c r="I29" s="25">
        <v>18</v>
      </c>
      <c r="J29" s="26">
        <v>19</v>
      </c>
      <c r="K29" s="26">
        <v>7</v>
      </c>
      <c r="L29" s="26">
        <v>5</v>
      </c>
      <c r="M29" s="26">
        <v>0</v>
      </c>
    </row>
    <row r="30" spans="1:13" ht="12.75">
      <c r="A30" s="27" t="s">
        <v>61</v>
      </c>
      <c r="B30" s="25">
        <v>24</v>
      </c>
      <c r="C30" s="25">
        <v>14</v>
      </c>
      <c r="D30" s="25">
        <v>47</v>
      </c>
      <c r="E30" s="25">
        <v>32</v>
      </c>
      <c r="F30" s="25">
        <v>33</v>
      </c>
      <c r="G30" s="25">
        <v>24</v>
      </c>
      <c r="H30" s="25">
        <v>28</v>
      </c>
      <c r="I30" s="25">
        <v>13</v>
      </c>
      <c r="J30" s="26">
        <v>13</v>
      </c>
      <c r="K30" s="26">
        <v>7</v>
      </c>
      <c r="L30" s="26">
        <v>9</v>
      </c>
      <c r="M30" s="26">
        <v>1</v>
      </c>
    </row>
    <row r="31" spans="1:13" ht="12.75">
      <c r="A31" s="20" t="s">
        <v>72</v>
      </c>
      <c r="B31" s="28">
        <f aca="true" t="shared" si="0" ref="B31:M31">SUM(B29,B27,B25,B23,B21,B19,B17,B15,B13,B11,B9)</f>
        <v>384</v>
      </c>
      <c r="C31" s="28">
        <f t="shared" si="0"/>
        <v>211</v>
      </c>
      <c r="D31" s="28">
        <f t="shared" si="0"/>
        <v>463</v>
      </c>
      <c r="E31" s="28">
        <f t="shared" si="0"/>
        <v>310</v>
      </c>
      <c r="F31" s="28">
        <f t="shared" si="0"/>
        <v>309</v>
      </c>
      <c r="G31" s="28">
        <f t="shared" si="0"/>
        <v>184</v>
      </c>
      <c r="H31" s="28">
        <f t="shared" si="0"/>
        <v>277</v>
      </c>
      <c r="I31" s="28">
        <f t="shared" si="0"/>
        <v>140</v>
      </c>
      <c r="J31" s="29">
        <f t="shared" si="0"/>
        <v>154</v>
      </c>
      <c r="K31" s="29">
        <f t="shared" si="0"/>
        <v>70</v>
      </c>
      <c r="L31" s="29">
        <f t="shared" si="0"/>
        <v>60</v>
      </c>
      <c r="M31" s="29">
        <f t="shared" si="0"/>
        <v>8</v>
      </c>
    </row>
    <row r="32" spans="1:13" ht="12.75">
      <c r="A32" s="23" t="s">
        <v>61</v>
      </c>
      <c r="B32" s="21">
        <f>SUM(B30,B28,B26,B24,B22,B20,B18,B16,B14,B12,B10)</f>
        <v>252</v>
      </c>
      <c r="C32" s="21">
        <f>SUM(C30,C28,C26,C24,C22,C20,C18,C16,C14,C12,C10)</f>
        <v>134</v>
      </c>
      <c r="D32" s="21">
        <f aca="true" t="shared" si="1" ref="D32:L32">SUM(D30,D28,D26,D24,D22,D20,D18,D16,D14,D12,D10)</f>
        <v>388</v>
      </c>
      <c r="E32" s="21">
        <f t="shared" si="1"/>
        <v>254</v>
      </c>
      <c r="F32" s="21">
        <f t="shared" si="1"/>
        <v>242</v>
      </c>
      <c r="G32" s="21">
        <f t="shared" si="1"/>
        <v>135</v>
      </c>
      <c r="H32" s="21">
        <f t="shared" si="1"/>
        <v>208</v>
      </c>
      <c r="I32" s="21">
        <f t="shared" si="1"/>
        <v>99</v>
      </c>
      <c r="J32" s="22">
        <f t="shared" si="1"/>
        <v>123</v>
      </c>
      <c r="K32" s="22">
        <f t="shared" si="1"/>
        <v>54</v>
      </c>
      <c r="L32" s="22">
        <f t="shared" si="1"/>
        <v>70</v>
      </c>
      <c r="M32" s="22">
        <f>SUM(M30,M28,M26,M24,M22,M20,M18,M16,M14,M12,M10)</f>
        <v>19</v>
      </c>
    </row>
    <row r="33" spans="1:13" ht="12.75">
      <c r="A33" s="20" t="s">
        <v>73</v>
      </c>
      <c r="B33" s="28">
        <f aca="true" t="shared" si="2" ref="B33:M33">SUM(B31,B7)</f>
        <v>686</v>
      </c>
      <c r="C33" s="28">
        <f t="shared" si="2"/>
        <v>387</v>
      </c>
      <c r="D33" s="28">
        <f t="shared" si="2"/>
        <v>1072</v>
      </c>
      <c r="E33" s="28">
        <f t="shared" si="2"/>
        <v>690</v>
      </c>
      <c r="F33" s="28">
        <f t="shared" si="2"/>
        <v>982</v>
      </c>
      <c r="G33" s="28">
        <f t="shared" si="2"/>
        <v>577</v>
      </c>
      <c r="H33" s="28">
        <f t="shared" si="2"/>
        <v>820</v>
      </c>
      <c r="I33" s="28">
        <f t="shared" si="2"/>
        <v>429</v>
      </c>
      <c r="J33" s="29">
        <f t="shared" si="2"/>
        <v>494</v>
      </c>
      <c r="K33" s="29">
        <f t="shared" si="2"/>
        <v>224</v>
      </c>
      <c r="L33" s="29">
        <f t="shared" si="2"/>
        <v>243</v>
      </c>
      <c r="M33" s="29">
        <f t="shared" si="2"/>
        <v>34</v>
      </c>
    </row>
    <row r="34" spans="1:13" ht="12.75">
      <c r="A34" s="23" t="s">
        <v>74</v>
      </c>
      <c r="B34" s="21">
        <f aca="true" t="shared" si="3" ref="B34:L34">SUM(B32,B8)</f>
        <v>457</v>
      </c>
      <c r="C34" s="21">
        <f t="shared" si="3"/>
        <v>240</v>
      </c>
      <c r="D34" s="21">
        <f t="shared" si="3"/>
        <v>913</v>
      </c>
      <c r="E34" s="21">
        <f t="shared" si="3"/>
        <v>582</v>
      </c>
      <c r="F34" s="21">
        <f t="shared" si="3"/>
        <v>750</v>
      </c>
      <c r="G34" s="21">
        <f t="shared" si="3"/>
        <v>428</v>
      </c>
      <c r="H34" s="21">
        <f t="shared" si="3"/>
        <v>642</v>
      </c>
      <c r="I34" s="21">
        <f t="shared" si="3"/>
        <v>320</v>
      </c>
      <c r="J34" s="22">
        <f t="shared" si="3"/>
        <v>388</v>
      </c>
      <c r="K34" s="22">
        <f t="shared" si="3"/>
        <v>171</v>
      </c>
      <c r="L34" s="22">
        <f t="shared" si="3"/>
        <v>210</v>
      </c>
      <c r="M34" s="22">
        <f>SUM(M32,M8)</f>
        <v>38</v>
      </c>
    </row>
  </sheetData>
  <sheetProtection/>
  <mergeCells count="7">
    <mergeCell ref="J1:L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zoomScalePageLayoutView="0" workbookViewId="0" topLeftCell="A13">
      <selection activeCell="L36" sqref="L36"/>
    </sheetView>
  </sheetViews>
  <sheetFormatPr defaultColWidth="9.00390625" defaultRowHeight="12.75"/>
  <cols>
    <col min="1" max="1" width="18.25390625" style="0" customWidth="1"/>
    <col min="2" max="2" width="10.125" style="0" customWidth="1"/>
    <col min="3" max="3" width="9.875" style="0" customWidth="1"/>
    <col min="4" max="4" width="10.25390625" style="0" customWidth="1"/>
    <col min="5" max="5" width="10.00390625" style="0" customWidth="1"/>
    <col min="6" max="6" width="10.375" style="0" customWidth="1"/>
    <col min="7" max="7" width="10.00390625" style="0" customWidth="1"/>
    <col min="8" max="8" width="10.625" style="0" customWidth="1"/>
    <col min="9" max="9" width="9.625" style="0" customWidth="1"/>
    <col min="10" max="10" width="9.375" style="0" customWidth="1"/>
    <col min="11" max="11" width="9.75390625" style="0" customWidth="1"/>
  </cols>
  <sheetData>
    <row r="1" spans="4:11" ht="15.75">
      <c r="D1" s="16" t="s">
        <v>75</v>
      </c>
      <c r="E1" s="16"/>
      <c r="J1" s="90" t="s">
        <v>76</v>
      </c>
      <c r="K1" s="120"/>
    </row>
    <row r="2" spans="1:10" ht="12.75">
      <c r="A2" t="s">
        <v>168</v>
      </c>
      <c r="J2" t="s">
        <v>48</v>
      </c>
    </row>
    <row r="3" spans="1:10" ht="12.75">
      <c r="A3" t="s">
        <v>169</v>
      </c>
      <c r="J3" t="s">
        <v>49</v>
      </c>
    </row>
    <row r="4" spans="1:11" ht="12.75">
      <c r="A4" s="116" t="s">
        <v>22</v>
      </c>
      <c r="B4" s="121" t="s">
        <v>77</v>
      </c>
      <c r="C4" s="119"/>
      <c r="D4" s="118" t="s">
        <v>78</v>
      </c>
      <c r="E4" s="119"/>
      <c r="F4" s="118" t="s">
        <v>79</v>
      </c>
      <c r="G4" s="119"/>
      <c r="H4" s="118" t="s">
        <v>80</v>
      </c>
      <c r="I4" s="119"/>
      <c r="J4" s="118" t="s">
        <v>81</v>
      </c>
      <c r="K4" s="119"/>
    </row>
    <row r="5" spans="1:11" ht="12.75">
      <c r="A5" s="117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</row>
    <row r="6" spans="1:11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</row>
    <row r="7" spans="1:11" ht="12.75">
      <c r="A7" s="20" t="s">
        <v>82</v>
      </c>
      <c r="B7" s="30">
        <v>392</v>
      </c>
      <c r="C7" s="30">
        <v>262</v>
      </c>
      <c r="D7" s="30">
        <v>536</v>
      </c>
      <c r="E7" s="30">
        <v>319</v>
      </c>
      <c r="F7" s="30">
        <v>224</v>
      </c>
      <c r="G7" s="30">
        <v>158</v>
      </c>
      <c r="H7" s="30">
        <v>679</v>
      </c>
      <c r="I7" s="30">
        <v>304</v>
      </c>
      <c r="J7" s="30">
        <v>819</v>
      </c>
      <c r="K7" s="30">
        <v>375</v>
      </c>
    </row>
    <row r="8" spans="1:11" ht="12.75">
      <c r="A8" s="23" t="s">
        <v>83</v>
      </c>
      <c r="B8" s="30">
        <v>330</v>
      </c>
      <c r="C8" s="30">
        <v>216</v>
      </c>
      <c r="D8" s="30">
        <v>420</v>
      </c>
      <c r="E8" s="30">
        <v>253</v>
      </c>
      <c r="F8" s="30">
        <v>183</v>
      </c>
      <c r="G8" s="30">
        <v>117</v>
      </c>
      <c r="H8" s="30">
        <v>496</v>
      </c>
      <c r="I8" s="30">
        <v>215</v>
      </c>
      <c r="J8" s="30">
        <v>648</v>
      </c>
      <c r="K8" s="30">
        <v>283</v>
      </c>
    </row>
    <row r="9" spans="1:11" ht="12.75">
      <c r="A9" s="24" t="s">
        <v>84</v>
      </c>
      <c r="B9" s="31">
        <v>20</v>
      </c>
      <c r="C9" s="31">
        <v>17</v>
      </c>
      <c r="D9" s="31">
        <v>34</v>
      </c>
      <c r="E9" s="31">
        <v>19</v>
      </c>
      <c r="F9" s="31">
        <v>11</v>
      </c>
      <c r="G9" s="31">
        <v>5</v>
      </c>
      <c r="H9" s="31">
        <v>57</v>
      </c>
      <c r="I9" s="31">
        <v>35</v>
      </c>
      <c r="J9" s="31">
        <v>47</v>
      </c>
      <c r="K9" s="31">
        <v>27</v>
      </c>
    </row>
    <row r="10" spans="1:11" ht="12.75">
      <c r="A10" s="27" t="s">
        <v>85</v>
      </c>
      <c r="B10" s="31">
        <v>16</v>
      </c>
      <c r="C10" s="31">
        <v>12</v>
      </c>
      <c r="D10" s="31">
        <v>25</v>
      </c>
      <c r="E10" s="31">
        <v>13</v>
      </c>
      <c r="F10" s="31">
        <v>8</v>
      </c>
      <c r="G10" s="31">
        <v>6</v>
      </c>
      <c r="H10" s="31">
        <v>49</v>
      </c>
      <c r="I10" s="31">
        <v>29</v>
      </c>
      <c r="J10" s="31">
        <v>34</v>
      </c>
      <c r="K10" s="31">
        <v>21</v>
      </c>
    </row>
    <row r="11" spans="1:11" ht="12.75">
      <c r="A11" s="24" t="s">
        <v>86</v>
      </c>
      <c r="B11" s="31">
        <v>17</v>
      </c>
      <c r="C11" s="31">
        <v>15</v>
      </c>
      <c r="D11" s="31">
        <v>31</v>
      </c>
      <c r="E11" s="31">
        <v>22</v>
      </c>
      <c r="F11" s="31">
        <v>15</v>
      </c>
      <c r="G11" s="31">
        <v>13</v>
      </c>
      <c r="H11" s="31">
        <v>49</v>
      </c>
      <c r="I11" s="31">
        <v>25</v>
      </c>
      <c r="J11" s="31">
        <v>26</v>
      </c>
      <c r="K11" s="31">
        <v>10</v>
      </c>
    </row>
    <row r="12" spans="1:11" ht="12.75">
      <c r="A12" s="27" t="s">
        <v>85</v>
      </c>
      <c r="B12" s="31">
        <v>9</v>
      </c>
      <c r="C12" s="31">
        <v>6</v>
      </c>
      <c r="D12" s="31">
        <v>20</v>
      </c>
      <c r="E12" s="31">
        <v>12</v>
      </c>
      <c r="F12" s="31">
        <v>7</v>
      </c>
      <c r="G12" s="31">
        <v>6</v>
      </c>
      <c r="H12" s="31">
        <v>26</v>
      </c>
      <c r="I12" s="31">
        <v>12</v>
      </c>
      <c r="J12" s="31">
        <v>26</v>
      </c>
      <c r="K12" s="31">
        <v>6</v>
      </c>
    </row>
    <row r="13" spans="1:11" ht="12.75">
      <c r="A13" s="24" t="s">
        <v>87</v>
      </c>
      <c r="B13" s="31">
        <v>11</v>
      </c>
      <c r="C13" s="31">
        <v>8</v>
      </c>
      <c r="D13" s="31">
        <v>24</v>
      </c>
      <c r="E13" s="31">
        <v>16</v>
      </c>
      <c r="F13" s="31">
        <v>5</v>
      </c>
      <c r="G13" s="31">
        <v>3</v>
      </c>
      <c r="H13" s="31">
        <v>23</v>
      </c>
      <c r="I13" s="31">
        <v>14</v>
      </c>
      <c r="J13" s="31">
        <v>27</v>
      </c>
      <c r="K13" s="32">
        <v>8</v>
      </c>
    </row>
    <row r="14" spans="1:11" ht="12.75">
      <c r="A14" s="27" t="s">
        <v>85</v>
      </c>
      <c r="B14" s="31">
        <v>15</v>
      </c>
      <c r="C14" s="31">
        <v>9</v>
      </c>
      <c r="D14" s="31">
        <v>15</v>
      </c>
      <c r="E14" s="31">
        <v>8</v>
      </c>
      <c r="F14" s="31">
        <v>4</v>
      </c>
      <c r="G14" s="31">
        <v>3</v>
      </c>
      <c r="H14" s="31">
        <v>23</v>
      </c>
      <c r="I14" s="31">
        <v>12</v>
      </c>
      <c r="J14" s="31">
        <v>25</v>
      </c>
      <c r="K14" s="32">
        <v>9</v>
      </c>
    </row>
    <row r="15" spans="1:11" ht="12.75">
      <c r="A15" s="24" t="s">
        <v>88</v>
      </c>
      <c r="B15" s="31">
        <v>23</v>
      </c>
      <c r="C15" s="31">
        <v>17</v>
      </c>
      <c r="D15" s="31">
        <v>45</v>
      </c>
      <c r="E15" s="31">
        <v>25</v>
      </c>
      <c r="F15" s="31">
        <v>15</v>
      </c>
      <c r="G15" s="31">
        <v>12</v>
      </c>
      <c r="H15" s="31">
        <v>67</v>
      </c>
      <c r="I15" s="31">
        <v>29</v>
      </c>
      <c r="J15" s="31">
        <v>47</v>
      </c>
      <c r="K15" s="31">
        <v>25</v>
      </c>
    </row>
    <row r="16" spans="1:11" ht="12.75">
      <c r="A16" s="27" t="s">
        <v>85</v>
      </c>
      <c r="B16" s="31">
        <v>25</v>
      </c>
      <c r="C16" s="31">
        <v>17</v>
      </c>
      <c r="D16" s="31">
        <v>29</v>
      </c>
      <c r="E16" s="31">
        <v>18</v>
      </c>
      <c r="F16" s="31">
        <v>15</v>
      </c>
      <c r="G16" s="31">
        <v>13</v>
      </c>
      <c r="H16" s="31">
        <v>45</v>
      </c>
      <c r="I16" s="31">
        <v>19</v>
      </c>
      <c r="J16" s="31">
        <v>40</v>
      </c>
      <c r="K16" s="31">
        <v>19</v>
      </c>
    </row>
    <row r="17" spans="1:11" ht="12.75">
      <c r="A17" s="24" t="s">
        <v>89</v>
      </c>
      <c r="B17" s="31">
        <v>25</v>
      </c>
      <c r="C17" s="31">
        <v>18</v>
      </c>
      <c r="D17" s="31">
        <v>33</v>
      </c>
      <c r="E17" s="31">
        <v>16</v>
      </c>
      <c r="F17" s="31">
        <v>9</v>
      </c>
      <c r="G17" s="31">
        <v>5</v>
      </c>
      <c r="H17" s="31">
        <v>39</v>
      </c>
      <c r="I17" s="31">
        <v>18</v>
      </c>
      <c r="J17" s="31">
        <v>45</v>
      </c>
      <c r="K17" s="31">
        <v>23</v>
      </c>
    </row>
    <row r="18" spans="1:11" ht="12.75">
      <c r="A18" s="27" t="s">
        <v>85</v>
      </c>
      <c r="B18" s="31">
        <v>15</v>
      </c>
      <c r="C18" s="31">
        <v>10</v>
      </c>
      <c r="D18" s="31">
        <v>22</v>
      </c>
      <c r="E18" s="31">
        <v>12</v>
      </c>
      <c r="F18" s="31">
        <v>5</v>
      </c>
      <c r="G18" s="31">
        <v>2</v>
      </c>
      <c r="H18" s="31">
        <v>35</v>
      </c>
      <c r="I18" s="31">
        <v>10</v>
      </c>
      <c r="J18" s="31">
        <v>43</v>
      </c>
      <c r="K18" s="31">
        <v>17</v>
      </c>
    </row>
    <row r="19" spans="1:11" ht="12.75">
      <c r="A19" s="24" t="s">
        <v>90</v>
      </c>
      <c r="B19" s="31">
        <v>21</v>
      </c>
      <c r="C19" s="31">
        <v>18</v>
      </c>
      <c r="D19" s="31">
        <v>27</v>
      </c>
      <c r="E19" s="31">
        <v>20</v>
      </c>
      <c r="F19" s="31">
        <v>7</v>
      </c>
      <c r="G19" s="31">
        <v>3</v>
      </c>
      <c r="H19" s="31">
        <v>25</v>
      </c>
      <c r="I19" s="31">
        <v>11</v>
      </c>
      <c r="J19" s="31">
        <v>19</v>
      </c>
      <c r="K19" s="31">
        <v>9</v>
      </c>
    </row>
    <row r="20" spans="1:11" ht="12.75">
      <c r="A20" s="27" t="s">
        <v>85</v>
      </c>
      <c r="B20" s="31">
        <v>14</v>
      </c>
      <c r="C20" s="31">
        <v>9</v>
      </c>
      <c r="D20" s="31">
        <v>21</v>
      </c>
      <c r="E20" s="31">
        <v>17</v>
      </c>
      <c r="F20" s="31">
        <v>6</v>
      </c>
      <c r="G20" s="31">
        <v>3</v>
      </c>
      <c r="H20" s="31">
        <v>15</v>
      </c>
      <c r="I20" s="31">
        <v>5</v>
      </c>
      <c r="J20" s="31">
        <v>19</v>
      </c>
      <c r="K20" s="31">
        <v>9</v>
      </c>
    </row>
    <row r="21" spans="1:11" ht="12.75">
      <c r="A21" s="24" t="s">
        <v>91</v>
      </c>
      <c r="B21" s="31">
        <v>17</v>
      </c>
      <c r="C21" s="31">
        <v>14</v>
      </c>
      <c r="D21" s="31">
        <v>24</v>
      </c>
      <c r="E21" s="31">
        <v>12</v>
      </c>
      <c r="F21" s="31">
        <v>4</v>
      </c>
      <c r="G21" s="31">
        <v>2</v>
      </c>
      <c r="H21" s="31">
        <v>33</v>
      </c>
      <c r="I21" s="31">
        <v>15</v>
      </c>
      <c r="J21" s="31">
        <v>22</v>
      </c>
      <c r="K21" s="31">
        <v>11</v>
      </c>
    </row>
    <row r="22" spans="1:11" ht="12.75">
      <c r="A22" s="27" t="s">
        <v>85</v>
      </c>
      <c r="B22" s="31">
        <v>8</v>
      </c>
      <c r="C22" s="31">
        <v>6</v>
      </c>
      <c r="D22" s="31">
        <v>22</v>
      </c>
      <c r="E22" s="31">
        <v>14</v>
      </c>
      <c r="F22" s="31">
        <v>7</v>
      </c>
      <c r="G22" s="31">
        <v>2</v>
      </c>
      <c r="H22" s="31">
        <v>25</v>
      </c>
      <c r="I22" s="31">
        <v>11</v>
      </c>
      <c r="J22" s="31">
        <v>15</v>
      </c>
      <c r="K22" s="31">
        <v>5</v>
      </c>
    </row>
    <row r="23" spans="1:11" ht="12.75">
      <c r="A23" s="24" t="s">
        <v>92</v>
      </c>
      <c r="B23" s="31">
        <v>39</v>
      </c>
      <c r="C23" s="31">
        <v>28</v>
      </c>
      <c r="D23" s="31">
        <v>44</v>
      </c>
      <c r="E23" s="31">
        <v>22</v>
      </c>
      <c r="F23" s="31">
        <v>17</v>
      </c>
      <c r="G23" s="31">
        <v>8</v>
      </c>
      <c r="H23" s="31">
        <v>51</v>
      </c>
      <c r="I23" s="31">
        <v>28</v>
      </c>
      <c r="J23" s="31">
        <v>54</v>
      </c>
      <c r="K23" s="31">
        <v>20</v>
      </c>
    </row>
    <row r="24" spans="1:11" ht="12.75">
      <c r="A24" s="27" t="s">
        <v>85</v>
      </c>
      <c r="B24" s="31">
        <v>24</v>
      </c>
      <c r="C24" s="31">
        <v>16</v>
      </c>
      <c r="D24" s="31">
        <v>32</v>
      </c>
      <c r="E24" s="31">
        <v>18</v>
      </c>
      <c r="F24" s="31">
        <v>12</v>
      </c>
      <c r="G24" s="31">
        <v>6</v>
      </c>
      <c r="H24" s="31">
        <v>36</v>
      </c>
      <c r="I24" s="31">
        <v>14</v>
      </c>
      <c r="J24" s="31">
        <v>34</v>
      </c>
      <c r="K24" s="31">
        <v>12</v>
      </c>
    </row>
    <row r="25" spans="1:11" ht="12.75">
      <c r="A25" s="24" t="s">
        <v>93</v>
      </c>
      <c r="B25" s="31">
        <v>17</v>
      </c>
      <c r="C25" s="31">
        <v>14</v>
      </c>
      <c r="D25" s="31">
        <v>29</v>
      </c>
      <c r="E25" s="31">
        <v>23</v>
      </c>
      <c r="F25" s="31">
        <v>15</v>
      </c>
      <c r="G25" s="31">
        <v>9</v>
      </c>
      <c r="H25" s="31">
        <v>44</v>
      </c>
      <c r="I25" s="31">
        <v>25</v>
      </c>
      <c r="J25" s="31">
        <v>49</v>
      </c>
      <c r="K25" s="31">
        <v>22</v>
      </c>
    </row>
    <row r="26" spans="1:11" ht="12.75">
      <c r="A26" s="27" t="s">
        <v>85</v>
      </c>
      <c r="B26" s="31">
        <v>13</v>
      </c>
      <c r="C26" s="31">
        <v>10</v>
      </c>
      <c r="D26" s="31">
        <v>33</v>
      </c>
      <c r="E26" s="31">
        <v>24</v>
      </c>
      <c r="F26" s="31">
        <v>16</v>
      </c>
      <c r="G26" s="31">
        <v>12</v>
      </c>
      <c r="H26" s="31">
        <v>38</v>
      </c>
      <c r="I26" s="31">
        <v>23</v>
      </c>
      <c r="J26" s="31">
        <v>51</v>
      </c>
      <c r="K26" s="31">
        <v>24</v>
      </c>
    </row>
    <row r="27" spans="1:11" ht="12.75">
      <c r="A27" s="24" t="s">
        <v>94</v>
      </c>
      <c r="B27" s="31">
        <v>9</v>
      </c>
      <c r="C27" s="31">
        <v>8</v>
      </c>
      <c r="D27" s="31">
        <v>42</v>
      </c>
      <c r="E27" s="31">
        <v>24</v>
      </c>
      <c r="F27" s="31">
        <v>6</v>
      </c>
      <c r="G27" s="31">
        <v>5</v>
      </c>
      <c r="H27" s="31">
        <v>45</v>
      </c>
      <c r="I27" s="31">
        <v>17</v>
      </c>
      <c r="J27" s="31">
        <v>53</v>
      </c>
      <c r="K27" s="31">
        <v>22</v>
      </c>
    </row>
    <row r="28" spans="1:11" ht="12.75">
      <c r="A28" s="27" t="s">
        <v>85</v>
      </c>
      <c r="B28" s="31">
        <v>11</v>
      </c>
      <c r="C28" s="31">
        <v>10</v>
      </c>
      <c r="D28" s="31">
        <v>23</v>
      </c>
      <c r="E28" s="31">
        <v>19</v>
      </c>
      <c r="F28" s="31">
        <v>3</v>
      </c>
      <c r="G28" s="31">
        <v>3</v>
      </c>
      <c r="H28" s="31">
        <v>36</v>
      </c>
      <c r="I28" s="31">
        <v>16</v>
      </c>
      <c r="J28" s="31">
        <v>39</v>
      </c>
      <c r="K28" s="31">
        <v>15</v>
      </c>
    </row>
    <row r="29" spans="1:11" ht="12.75">
      <c r="A29" s="24" t="s">
        <v>95</v>
      </c>
      <c r="B29" s="31">
        <v>30</v>
      </c>
      <c r="C29" s="31">
        <v>19</v>
      </c>
      <c r="D29" s="31">
        <v>49</v>
      </c>
      <c r="E29" s="31">
        <v>30</v>
      </c>
      <c r="F29" s="31">
        <v>16</v>
      </c>
      <c r="G29" s="31">
        <v>11</v>
      </c>
      <c r="H29" s="31">
        <v>46</v>
      </c>
      <c r="I29" s="31">
        <v>21</v>
      </c>
      <c r="J29" s="31">
        <v>48</v>
      </c>
      <c r="K29" s="31">
        <v>27</v>
      </c>
    </row>
    <row r="30" spans="1:11" ht="12.75">
      <c r="A30" s="27" t="s">
        <v>85</v>
      </c>
      <c r="B30" s="31">
        <v>19</v>
      </c>
      <c r="C30" s="31">
        <v>16</v>
      </c>
      <c r="D30" s="31">
        <v>45</v>
      </c>
      <c r="E30" s="31">
        <v>22</v>
      </c>
      <c r="F30" s="31">
        <v>8</v>
      </c>
      <c r="G30" s="31">
        <v>6</v>
      </c>
      <c r="H30" s="31">
        <v>31</v>
      </c>
      <c r="I30" s="31">
        <v>15</v>
      </c>
      <c r="J30" s="31">
        <v>51</v>
      </c>
      <c r="K30" s="31">
        <v>32</v>
      </c>
    </row>
    <row r="31" spans="1:11" ht="12.75">
      <c r="A31" s="20" t="s">
        <v>96</v>
      </c>
      <c r="B31" s="28">
        <f aca="true" t="shared" si="0" ref="B31:K31">SUM(B29,B27,B25,B23,B21,B19,B17,B15,B13,B11,B9)</f>
        <v>229</v>
      </c>
      <c r="C31" s="28">
        <f t="shared" si="0"/>
        <v>176</v>
      </c>
      <c r="D31" s="28">
        <f t="shared" si="0"/>
        <v>382</v>
      </c>
      <c r="E31" s="28">
        <f t="shared" si="0"/>
        <v>229</v>
      </c>
      <c r="F31" s="28">
        <f t="shared" si="0"/>
        <v>120</v>
      </c>
      <c r="G31" s="28">
        <f t="shared" si="0"/>
        <v>76</v>
      </c>
      <c r="H31" s="28">
        <f t="shared" si="0"/>
        <v>479</v>
      </c>
      <c r="I31" s="28">
        <f t="shared" si="0"/>
        <v>238</v>
      </c>
      <c r="J31" s="28">
        <f t="shared" si="0"/>
        <v>437</v>
      </c>
      <c r="K31" s="28">
        <f t="shared" si="0"/>
        <v>204</v>
      </c>
    </row>
    <row r="32" spans="1:11" ht="12.75">
      <c r="A32" s="23" t="s">
        <v>85</v>
      </c>
      <c r="B32" s="21">
        <f aca="true" t="shared" si="1" ref="B32:K32">SUM(B30,B28,B26,B24,B22,B20,B18,B16,B14,B12,B10)</f>
        <v>169</v>
      </c>
      <c r="C32" s="21">
        <f t="shared" si="1"/>
        <v>121</v>
      </c>
      <c r="D32" s="21">
        <f t="shared" si="1"/>
        <v>287</v>
      </c>
      <c r="E32" s="21">
        <f t="shared" si="1"/>
        <v>177</v>
      </c>
      <c r="F32" s="21">
        <f t="shared" si="1"/>
        <v>91</v>
      </c>
      <c r="G32" s="21">
        <f t="shared" si="1"/>
        <v>62</v>
      </c>
      <c r="H32" s="21">
        <f t="shared" si="1"/>
        <v>359</v>
      </c>
      <c r="I32" s="21">
        <f t="shared" si="1"/>
        <v>166</v>
      </c>
      <c r="J32" s="21">
        <f t="shared" si="1"/>
        <v>377</v>
      </c>
      <c r="K32" s="21">
        <f t="shared" si="1"/>
        <v>169</v>
      </c>
    </row>
    <row r="33" spans="1:11" ht="12.75">
      <c r="A33" s="20" t="s">
        <v>97</v>
      </c>
      <c r="B33" s="28">
        <f aca="true" t="shared" si="2" ref="B33:K34">SUM(B31,B7)</f>
        <v>621</v>
      </c>
      <c r="C33" s="28">
        <f t="shared" si="2"/>
        <v>438</v>
      </c>
      <c r="D33" s="28">
        <f t="shared" si="2"/>
        <v>918</v>
      </c>
      <c r="E33" s="28">
        <f t="shared" si="2"/>
        <v>548</v>
      </c>
      <c r="F33" s="28">
        <f t="shared" si="2"/>
        <v>344</v>
      </c>
      <c r="G33" s="28">
        <f t="shared" si="2"/>
        <v>234</v>
      </c>
      <c r="H33" s="28">
        <f t="shared" si="2"/>
        <v>1158</v>
      </c>
      <c r="I33" s="28">
        <f t="shared" si="2"/>
        <v>542</v>
      </c>
      <c r="J33" s="28">
        <f t="shared" si="2"/>
        <v>1256</v>
      </c>
      <c r="K33" s="28">
        <f t="shared" si="2"/>
        <v>579</v>
      </c>
    </row>
    <row r="34" spans="1:11" ht="12.75">
      <c r="A34" s="33" t="s">
        <v>98</v>
      </c>
      <c r="B34" s="21">
        <f t="shared" si="2"/>
        <v>499</v>
      </c>
      <c r="C34" s="21">
        <f t="shared" si="2"/>
        <v>337</v>
      </c>
      <c r="D34" s="21">
        <f t="shared" si="2"/>
        <v>707</v>
      </c>
      <c r="E34" s="21">
        <f t="shared" si="2"/>
        <v>430</v>
      </c>
      <c r="F34" s="21">
        <f t="shared" si="2"/>
        <v>274</v>
      </c>
      <c r="G34" s="21">
        <f t="shared" si="2"/>
        <v>179</v>
      </c>
      <c r="H34" s="21">
        <f t="shared" si="2"/>
        <v>855</v>
      </c>
      <c r="I34" s="21">
        <f t="shared" si="2"/>
        <v>381</v>
      </c>
      <c r="J34" s="21">
        <f t="shared" si="2"/>
        <v>1025</v>
      </c>
      <c r="K34" s="21">
        <f t="shared" si="2"/>
        <v>452</v>
      </c>
    </row>
  </sheetData>
  <sheetProtection/>
  <mergeCells count="7">
    <mergeCell ref="J1:K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="115" zoomScaleNormal="115" zoomScalePageLayoutView="0" workbookViewId="0" topLeftCell="A10">
      <selection activeCell="M43" sqref="M43"/>
    </sheetView>
  </sheetViews>
  <sheetFormatPr defaultColWidth="9.00390625" defaultRowHeight="12.75"/>
  <cols>
    <col min="1" max="1" width="17.875" style="0" customWidth="1"/>
    <col min="2" max="15" width="8.25390625" style="0" customWidth="1"/>
  </cols>
  <sheetData>
    <row r="1" spans="4:15" ht="15.75">
      <c r="D1" s="16" t="s">
        <v>99</v>
      </c>
      <c r="E1" s="16"/>
      <c r="L1" s="90" t="s">
        <v>100</v>
      </c>
      <c r="M1" s="90"/>
      <c r="N1" s="90"/>
      <c r="O1" s="90"/>
    </row>
    <row r="2" spans="1:12" ht="12.75">
      <c r="A2" t="s">
        <v>168</v>
      </c>
      <c r="L2" t="s">
        <v>48</v>
      </c>
    </row>
    <row r="3" spans="1:12" ht="12.75">
      <c r="A3" t="s">
        <v>169</v>
      </c>
      <c r="L3" t="s">
        <v>49</v>
      </c>
    </row>
    <row r="4" spans="1:15" ht="12.75">
      <c r="A4" s="116" t="s">
        <v>22</v>
      </c>
      <c r="B4" s="121" t="s">
        <v>101</v>
      </c>
      <c r="C4" s="119"/>
      <c r="D4" s="118" t="s">
        <v>102</v>
      </c>
      <c r="E4" s="119"/>
      <c r="F4" s="118" t="s">
        <v>103</v>
      </c>
      <c r="G4" s="119"/>
      <c r="H4" s="118" t="s">
        <v>104</v>
      </c>
      <c r="I4" s="119"/>
      <c r="J4" s="118" t="s">
        <v>105</v>
      </c>
      <c r="K4" s="119"/>
      <c r="L4" s="118" t="s">
        <v>106</v>
      </c>
      <c r="M4" s="119"/>
      <c r="N4" s="118" t="s">
        <v>107</v>
      </c>
      <c r="O4" s="119"/>
    </row>
    <row r="5" spans="1:15" ht="12.75">
      <c r="A5" s="117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19" t="s">
        <v>56</v>
      </c>
      <c r="O5" s="19" t="s">
        <v>57</v>
      </c>
    </row>
    <row r="6" spans="1:15" ht="12.75">
      <c r="A6" s="19">
        <v>0</v>
      </c>
      <c r="B6" s="17"/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</row>
    <row r="7" spans="1:15" ht="12.75">
      <c r="A7" s="34" t="s">
        <v>171</v>
      </c>
      <c r="B7" s="21">
        <v>449</v>
      </c>
      <c r="C7" s="21">
        <v>263</v>
      </c>
      <c r="D7" s="21">
        <v>586</v>
      </c>
      <c r="E7" s="21">
        <v>334</v>
      </c>
      <c r="F7" s="21">
        <v>399</v>
      </c>
      <c r="G7" s="21">
        <v>222</v>
      </c>
      <c r="H7" s="21">
        <v>458</v>
      </c>
      <c r="I7" s="21">
        <v>223</v>
      </c>
      <c r="J7" s="21">
        <v>330</v>
      </c>
      <c r="K7" s="21">
        <v>171</v>
      </c>
      <c r="L7" s="22">
        <v>157</v>
      </c>
      <c r="M7" s="22">
        <v>52</v>
      </c>
      <c r="N7" s="22">
        <v>271</v>
      </c>
      <c r="O7" s="22">
        <v>153</v>
      </c>
    </row>
    <row r="8" spans="1:15" ht="12.75">
      <c r="A8" s="23" t="s">
        <v>108</v>
      </c>
      <c r="B8" s="21">
        <v>407</v>
      </c>
      <c r="C8" s="21">
        <v>229</v>
      </c>
      <c r="D8" s="21">
        <v>455</v>
      </c>
      <c r="E8" s="21">
        <v>262</v>
      </c>
      <c r="F8" s="21">
        <v>341</v>
      </c>
      <c r="G8" s="21">
        <v>185</v>
      </c>
      <c r="H8" s="21">
        <v>339</v>
      </c>
      <c r="I8" s="21">
        <v>169</v>
      </c>
      <c r="J8" s="21">
        <v>262</v>
      </c>
      <c r="K8" s="21">
        <v>117</v>
      </c>
      <c r="L8" s="22">
        <v>106</v>
      </c>
      <c r="M8" s="22">
        <v>39</v>
      </c>
      <c r="N8" s="22">
        <v>167</v>
      </c>
      <c r="O8" s="22">
        <v>83</v>
      </c>
    </row>
    <row r="9" spans="1:15" ht="12.75">
      <c r="A9" s="24" t="s">
        <v>84</v>
      </c>
      <c r="B9" s="25">
        <v>45</v>
      </c>
      <c r="C9" s="25">
        <v>32</v>
      </c>
      <c r="D9" s="25">
        <v>37</v>
      </c>
      <c r="E9" s="25">
        <v>28</v>
      </c>
      <c r="F9" s="25">
        <v>15</v>
      </c>
      <c r="G9" s="25">
        <v>9</v>
      </c>
      <c r="H9" s="25">
        <v>23</v>
      </c>
      <c r="I9" s="25">
        <v>8</v>
      </c>
      <c r="J9" s="25">
        <v>19</v>
      </c>
      <c r="K9" s="25">
        <v>10</v>
      </c>
      <c r="L9" s="26">
        <v>5</v>
      </c>
      <c r="M9" s="26">
        <v>1</v>
      </c>
      <c r="N9" s="26">
        <v>25</v>
      </c>
      <c r="O9" s="26">
        <v>15</v>
      </c>
    </row>
    <row r="10" spans="1:15" ht="12.75">
      <c r="A10" s="27" t="s">
        <v>85</v>
      </c>
      <c r="B10" s="25">
        <v>30</v>
      </c>
      <c r="C10" s="25">
        <v>17</v>
      </c>
      <c r="D10" s="25">
        <v>39</v>
      </c>
      <c r="E10" s="25">
        <v>28</v>
      </c>
      <c r="F10" s="25">
        <v>11</v>
      </c>
      <c r="G10" s="25">
        <v>3</v>
      </c>
      <c r="H10" s="25">
        <v>15</v>
      </c>
      <c r="I10" s="25">
        <v>9</v>
      </c>
      <c r="J10" s="25">
        <v>14</v>
      </c>
      <c r="K10" s="25">
        <v>8</v>
      </c>
      <c r="L10" s="26">
        <v>5</v>
      </c>
      <c r="M10" s="26">
        <v>3</v>
      </c>
      <c r="N10" s="26">
        <v>18</v>
      </c>
      <c r="O10" s="26">
        <v>13</v>
      </c>
    </row>
    <row r="11" spans="1:15" ht="12.75">
      <c r="A11" s="24" t="s">
        <v>86</v>
      </c>
      <c r="B11" s="25">
        <v>29</v>
      </c>
      <c r="C11" s="25">
        <v>18</v>
      </c>
      <c r="D11" s="25">
        <v>26</v>
      </c>
      <c r="E11" s="25">
        <v>17</v>
      </c>
      <c r="F11" s="25">
        <v>21</v>
      </c>
      <c r="G11" s="25">
        <v>14</v>
      </c>
      <c r="H11" s="25">
        <v>21</v>
      </c>
      <c r="I11" s="25">
        <v>14</v>
      </c>
      <c r="J11" s="25">
        <v>13</v>
      </c>
      <c r="K11" s="25">
        <v>6</v>
      </c>
      <c r="L11" s="26">
        <v>5</v>
      </c>
      <c r="M11" s="26">
        <v>1</v>
      </c>
      <c r="N11" s="26">
        <v>23</v>
      </c>
      <c r="O11" s="26">
        <v>15</v>
      </c>
    </row>
    <row r="12" spans="1:15" ht="12.75">
      <c r="A12" s="27" t="s">
        <v>85</v>
      </c>
      <c r="B12" s="25">
        <v>16</v>
      </c>
      <c r="C12" s="25">
        <v>10</v>
      </c>
      <c r="D12" s="25">
        <v>16</v>
      </c>
      <c r="E12" s="25">
        <v>6</v>
      </c>
      <c r="F12" s="25">
        <v>17</v>
      </c>
      <c r="G12" s="25">
        <v>10</v>
      </c>
      <c r="H12" s="25">
        <v>9</v>
      </c>
      <c r="I12" s="25">
        <v>4</v>
      </c>
      <c r="J12" s="25">
        <v>10</v>
      </c>
      <c r="K12" s="25">
        <v>4</v>
      </c>
      <c r="L12" s="26">
        <v>4</v>
      </c>
      <c r="M12" s="26">
        <v>1</v>
      </c>
      <c r="N12" s="26">
        <v>16</v>
      </c>
      <c r="O12" s="26">
        <v>7</v>
      </c>
    </row>
    <row r="13" spans="1:15" ht="12.75">
      <c r="A13" s="24" t="s">
        <v>87</v>
      </c>
      <c r="B13" s="25">
        <v>18</v>
      </c>
      <c r="C13" s="25">
        <v>8</v>
      </c>
      <c r="D13" s="25">
        <v>20</v>
      </c>
      <c r="E13" s="25">
        <v>10</v>
      </c>
      <c r="F13" s="25">
        <v>12</v>
      </c>
      <c r="G13" s="25">
        <v>8</v>
      </c>
      <c r="H13" s="25">
        <v>17</v>
      </c>
      <c r="I13" s="25">
        <v>9</v>
      </c>
      <c r="J13" s="25">
        <v>3</v>
      </c>
      <c r="K13" s="25">
        <v>2</v>
      </c>
      <c r="L13" s="26">
        <v>4</v>
      </c>
      <c r="M13" s="26">
        <v>4</v>
      </c>
      <c r="N13" s="26">
        <v>16</v>
      </c>
      <c r="O13" s="26">
        <v>8</v>
      </c>
    </row>
    <row r="14" spans="1:15" ht="12.75">
      <c r="A14" s="27" t="s">
        <v>170</v>
      </c>
      <c r="B14" s="25">
        <v>17</v>
      </c>
      <c r="C14" s="25">
        <v>12</v>
      </c>
      <c r="D14" s="25">
        <v>19</v>
      </c>
      <c r="E14" s="25">
        <v>9</v>
      </c>
      <c r="F14" s="25">
        <v>12</v>
      </c>
      <c r="G14" s="25">
        <v>6</v>
      </c>
      <c r="H14" s="25">
        <v>17</v>
      </c>
      <c r="I14" s="25">
        <v>7</v>
      </c>
      <c r="J14" s="25">
        <v>5</v>
      </c>
      <c r="K14" s="25">
        <v>3</v>
      </c>
      <c r="L14" s="26">
        <v>1</v>
      </c>
      <c r="M14" s="26">
        <v>0</v>
      </c>
      <c r="N14" s="26">
        <v>11</v>
      </c>
      <c r="O14" s="26">
        <v>4</v>
      </c>
    </row>
    <row r="15" spans="1:15" ht="12.75">
      <c r="A15" s="24" t="s">
        <v>88</v>
      </c>
      <c r="B15" s="25">
        <v>33</v>
      </c>
      <c r="C15" s="25">
        <v>18</v>
      </c>
      <c r="D15" s="25">
        <v>46</v>
      </c>
      <c r="E15" s="25">
        <v>24</v>
      </c>
      <c r="F15" s="25">
        <v>24</v>
      </c>
      <c r="G15" s="25">
        <v>18</v>
      </c>
      <c r="H15" s="25">
        <v>24</v>
      </c>
      <c r="I15" s="25">
        <v>12</v>
      </c>
      <c r="J15" s="25">
        <v>28</v>
      </c>
      <c r="K15" s="25">
        <v>11</v>
      </c>
      <c r="L15" s="26">
        <v>11</v>
      </c>
      <c r="M15" s="26">
        <v>3</v>
      </c>
      <c r="N15" s="26">
        <v>31</v>
      </c>
      <c r="O15" s="26">
        <v>22</v>
      </c>
    </row>
    <row r="16" spans="1:15" ht="12.75">
      <c r="A16" s="27" t="s">
        <v>85</v>
      </c>
      <c r="B16" s="25">
        <v>22</v>
      </c>
      <c r="C16" s="25">
        <v>14</v>
      </c>
      <c r="D16" s="25">
        <v>38</v>
      </c>
      <c r="E16" s="25">
        <v>21</v>
      </c>
      <c r="F16" s="25">
        <v>24</v>
      </c>
      <c r="G16" s="25">
        <v>18</v>
      </c>
      <c r="H16" s="25">
        <v>20</v>
      </c>
      <c r="I16" s="25">
        <v>9</v>
      </c>
      <c r="J16" s="25">
        <v>21</v>
      </c>
      <c r="K16" s="25">
        <v>13</v>
      </c>
      <c r="L16" s="26">
        <v>8</v>
      </c>
      <c r="M16" s="26">
        <v>2</v>
      </c>
      <c r="N16" s="26">
        <v>21</v>
      </c>
      <c r="O16" s="26">
        <v>9</v>
      </c>
    </row>
    <row r="17" spans="1:15" ht="12.75">
      <c r="A17" s="24" t="s">
        <v>89</v>
      </c>
      <c r="B17" s="25">
        <v>26</v>
      </c>
      <c r="C17" s="25">
        <v>17</v>
      </c>
      <c r="D17" s="25">
        <v>38</v>
      </c>
      <c r="E17" s="25">
        <v>13</v>
      </c>
      <c r="F17" s="25">
        <v>20</v>
      </c>
      <c r="G17" s="25">
        <v>14</v>
      </c>
      <c r="H17" s="25">
        <v>15</v>
      </c>
      <c r="I17" s="25">
        <v>6</v>
      </c>
      <c r="J17" s="25">
        <v>15</v>
      </c>
      <c r="K17" s="25">
        <v>6</v>
      </c>
      <c r="L17" s="26">
        <v>5</v>
      </c>
      <c r="M17" s="26">
        <v>3</v>
      </c>
      <c r="N17" s="26">
        <v>32</v>
      </c>
      <c r="O17" s="26">
        <v>21</v>
      </c>
    </row>
    <row r="18" spans="1:15" ht="12.75">
      <c r="A18" s="27" t="s">
        <v>85</v>
      </c>
      <c r="B18" s="25">
        <v>23</v>
      </c>
      <c r="C18" s="25">
        <v>9</v>
      </c>
      <c r="D18" s="25">
        <v>28</v>
      </c>
      <c r="E18" s="25">
        <v>16</v>
      </c>
      <c r="F18" s="25">
        <v>17</v>
      </c>
      <c r="G18" s="25">
        <v>8</v>
      </c>
      <c r="H18" s="25">
        <v>18</v>
      </c>
      <c r="I18" s="25">
        <v>4</v>
      </c>
      <c r="J18" s="25">
        <v>6</v>
      </c>
      <c r="K18" s="25">
        <v>1</v>
      </c>
      <c r="L18" s="26">
        <v>2</v>
      </c>
      <c r="M18" s="26">
        <v>0</v>
      </c>
      <c r="N18" s="26">
        <v>26</v>
      </c>
      <c r="O18" s="26">
        <v>13</v>
      </c>
    </row>
    <row r="19" spans="1:15" ht="12.75">
      <c r="A19" s="24" t="s">
        <v>90</v>
      </c>
      <c r="B19" s="25">
        <v>20</v>
      </c>
      <c r="C19" s="25">
        <v>16</v>
      </c>
      <c r="D19" s="25">
        <v>17</v>
      </c>
      <c r="E19" s="25">
        <v>11</v>
      </c>
      <c r="F19" s="25">
        <v>12</v>
      </c>
      <c r="G19" s="25">
        <v>5</v>
      </c>
      <c r="H19" s="25">
        <v>11</v>
      </c>
      <c r="I19" s="25">
        <v>5</v>
      </c>
      <c r="J19" s="25">
        <v>6</v>
      </c>
      <c r="K19" s="25">
        <v>4</v>
      </c>
      <c r="L19" s="26">
        <v>3</v>
      </c>
      <c r="M19" s="26">
        <v>1</v>
      </c>
      <c r="N19" s="26">
        <v>30</v>
      </c>
      <c r="O19" s="26">
        <v>19</v>
      </c>
    </row>
    <row r="20" spans="1:15" ht="12.75">
      <c r="A20" s="27" t="s">
        <v>85</v>
      </c>
      <c r="B20" s="25">
        <v>18</v>
      </c>
      <c r="C20" s="25">
        <v>12</v>
      </c>
      <c r="D20" s="25">
        <v>20</v>
      </c>
      <c r="E20" s="25">
        <v>11</v>
      </c>
      <c r="F20" s="25">
        <v>9</v>
      </c>
      <c r="G20" s="25">
        <v>3</v>
      </c>
      <c r="H20" s="25">
        <v>5</v>
      </c>
      <c r="I20" s="25">
        <v>5</v>
      </c>
      <c r="J20" s="25">
        <v>5</v>
      </c>
      <c r="K20" s="25">
        <v>3</v>
      </c>
      <c r="L20" s="26">
        <v>2</v>
      </c>
      <c r="M20" s="26">
        <v>0</v>
      </c>
      <c r="N20" s="26">
        <v>16</v>
      </c>
      <c r="O20" s="26">
        <v>9</v>
      </c>
    </row>
    <row r="21" spans="1:15" ht="12.75">
      <c r="A21" s="24" t="s">
        <v>91</v>
      </c>
      <c r="B21" s="25">
        <v>19</v>
      </c>
      <c r="C21" s="25">
        <v>13</v>
      </c>
      <c r="D21" s="25">
        <v>34</v>
      </c>
      <c r="E21" s="25">
        <v>21</v>
      </c>
      <c r="F21" s="25">
        <v>11</v>
      </c>
      <c r="G21" s="25">
        <v>5</v>
      </c>
      <c r="H21" s="25">
        <v>11</v>
      </c>
      <c r="I21" s="25">
        <v>4</v>
      </c>
      <c r="J21" s="25">
        <v>5</v>
      </c>
      <c r="K21" s="25">
        <v>0</v>
      </c>
      <c r="L21" s="26">
        <v>1</v>
      </c>
      <c r="M21" s="26">
        <v>1</v>
      </c>
      <c r="N21" s="26">
        <v>19</v>
      </c>
      <c r="O21" s="26">
        <v>10</v>
      </c>
    </row>
    <row r="22" spans="1:15" ht="12.75">
      <c r="A22" s="27" t="s">
        <v>85</v>
      </c>
      <c r="B22" s="25">
        <v>24</v>
      </c>
      <c r="C22" s="25">
        <v>15</v>
      </c>
      <c r="D22" s="25">
        <v>15</v>
      </c>
      <c r="E22" s="25">
        <v>5</v>
      </c>
      <c r="F22" s="25">
        <v>16</v>
      </c>
      <c r="G22" s="25">
        <v>8</v>
      </c>
      <c r="H22" s="25">
        <v>8</v>
      </c>
      <c r="I22" s="25">
        <v>3</v>
      </c>
      <c r="J22" s="25">
        <v>4</v>
      </c>
      <c r="K22" s="25">
        <v>1</v>
      </c>
      <c r="L22" s="26">
        <v>2</v>
      </c>
      <c r="M22" s="26">
        <v>1</v>
      </c>
      <c r="N22" s="26">
        <v>8</v>
      </c>
      <c r="O22" s="26">
        <v>5</v>
      </c>
    </row>
    <row r="23" spans="1:15" ht="12.75">
      <c r="A23" s="24" t="s">
        <v>92</v>
      </c>
      <c r="B23" s="25">
        <v>36</v>
      </c>
      <c r="C23" s="25">
        <v>17</v>
      </c>
      <c r="D23" s="25">
        <v>45</v>
      </c>
      <c r="E23" s="25">
        <v>21</v>
      </c>
      <c r="F23" s="25">
        <v>22</v>
      </c>
      <c r="G23" s="25">
        <v>12</v>
      </c>
      <c r="H23" s="25">
        <v>29</v>
      </c>
      <c r="I23" s="25">
        <v>20</v>
      </c>
      <c r="J23" s="25">
        <v>17</v>
      </c>
      <c r="K23" s="25">
        <v>8</v>
      </c>
      <c r="L23" s="26">
        <v>12</v>
      </c>
      <c r="M23" s="26">
        <v>4</v>
      </c>
      <c r="N23" s="26">
        <v>44</v>
      </c>
      <c r="O23" s="26">
        <v>24</v>
      </c>
    </row>
    <row r="24" spans="1:15" ht="12.75">
      <c r="A24" s="27" t="s">
        <v>85</v>
      </c>
      <c r="B24" s="25">
        <v>27</v>
      </c>
      <c r="C24" s="25">
        <v>13</v>
      </c>
      <c r="D24" s="25">
        <v>28</v>
      </c>
      <c r="E24" s="25">
        <v>13</v>
      </c>
      <c r="F24" s="25">
        <v>20</v>
      </c>
      <c r="G24" s="25">
        <v>11</v>
      </c>
      <c r="H24" s="25">
        <v>20</v>
      </c>
      <c r="I24" s="25">
        <v>13</v>
      </c>
      <c r="J24" s="25">
        <v>14</v>
      </c>
      <c r="K24" s="25">
        <v>6</v>
      </c>
      <c r="L24" s="26">
        <v>5</v>
      </c>
      <c r="M24" s="26">
        <v>1</v>
      </c>
      <c r="N24" s="26">
        <v>24</v>
      </c>
      <c r="O24" s="26">
        <v>9</v>
      </c>
    </row>
    <row r="25" spans="1:15" ht="12.75">
      <c r="A25" s="24" t="s">
        <v>93</v>
      </c>
      <c r="B25" s="25">
        <v>30</v>
      </c>
      <c r="C25" s="25">
        <v>22</v>
      </c>
      <c r="D25" s="25">
        <v>39</v>
      </c>
      <c r="E25" s="25">
        <v>26</v>
      </c>
      <c r="F25" s="25">
        <v>25</v>
      </c>
      <c r="G25" s="25">
        <v>13</v>
      </c>
      <c r="H25" s="25">
        <v>21</v>
      </c>
      <c r="I25" s="25">
        <v>9</v>
      </c>
      <c r="J25" s="25">
        <v>15</v>
      </c>
      <c r="K25" s="25">
        <v>7</v>
      </c>
      <c r="L25" s="26">
        <v>4</v>
      </c>
      <c r="M25" s="26">
        <v>0</v>
      </c>
      <c r="N25" s="26">
        <v>20</v>
      </c>
      <c r="O25" s="26">
        <v>16</v>
      </c>
    </row>
    <row r="26" spans="1:15" ht="12.75">
      <c r="A26" s="27" t="s">
        <v>85</v>
      </c>
      <c r="B26" s="25">
        <v>32</v>
      </c>
      <c r="C26" s="25">
        <v>25</v>
      </c>
      <c r="D26" s="25">
        <v>41</v>
      </c>
      <c r="E26" s="25">
        <v>27</v>
      </c>
      <c r="F26" s="25">
        <v>19</v>
      </c>
      <c r="G26" s="25">
        <v>10</v>
      </c>
      <c r="H26" s="25">
        <v>21</v>
      </c>
      <c r="I26" s="25">
        <v>8</v>
      </c>
      <c r="J26" s="25">
        <v>21</v>
      </c>
      <c r="K26" s="25">
        <v>12</v>
      </c>
      <c r="L26" s="26">
        <v>3</v>
      </c>
      <c r="M26" s="26">
        <v>1</v>
      </c>
      <c r="N26" s="26">
        <v>14</v>
      </c>
      <c r="O26" s="26">
        <v>10</v>
      </c>
    </row>
    <row r="27" spans="1:15" ht="12.75">
      <c r="A27" s="24" t="s">
        <v>94</v>
      </c>
      <c r="B27" s="25">
        <v>19</v>
      </c>
      <c r="C27" s="25">
        <v>9</v>
      </c>
      <c r="D27" s="25">
        <v>31</v>
      </c>
      <c r="E27" s="25">
        <v>16</v>
      </c>
      <c r="F27" s="25">
        <v>25</v>
      </c>
      <c r="G27" s="25">
        <v>12</v>
      </c>
      <c r="H27" s="25">
        <v>22</v>
      </c>
      <c r="I27" s="25">
        <v>7</v>
      </c>
      <c r="J27" s="25">
        <v>10</v>
      </c>
      <c r="K27" s="25">
        <v>5</v>
      </c>
      <c r="L27" s="26">
        <v>9</v>
      </c>
      <c r="M27" s="26">
        <v>4</v>
      </c>
      <c r="N27" s="26">
        <v>39</v>
      </c>
      <c r="O27" s="26">
        <v>23</v>
      </c>
    </row>
    <row r="28" spans="1:15" ht="12.75">
      <c r="A28" s="27" t="s">
        <v>85</v>
      </c>
      <c r="B28" s="25">
        <v>16</v>
      </c>
      <c r="C28" s="25">
        <v>9</v>
      </c>
      <c r="D28" s="25">
        <v>22</v>
      </c>
      <c r="E28" s="25">
        <v>13</v>
      </c>
      <c r="F28" s="25">
        <v>23</v>
      </c>
      <c r="G28" s="25">
        <v>13</v>
      </c>
      <c r="H28" s="25">
        <v>11</v>
      </c>
      <c r="I28" s="25">
        <v>3</v>
      </c>
      <c r="J28" s="25">
        <v>7</v>
      </c>
      <c r="K28" s="25">
        <v>2</v>
      </c>
      <c r="L28" s="26">
        <v>3</v>
      </c>
      <c r="M28" s="26">
        <v>1</v>
      </c>
      <c r="N28" s="26">
        <v>30</v>
      </c>
      <c r="O28" s="26">
        <v>22</v>
      </c>
    </row>
    <row r="29" spans="1:15" ht="12.75">
      <c r="A29" s="24" t="s">
        <v>95</v>
      </c>
      <c r="B29" s="25">
        <v>26</v>
      </c>
      <c r="C29" s="25">
        <v>20</v>
      </c>
      <c r="D29" s="25">
        <v>54</v>
      </c>
      <c r="E29" s="25">
        <v>34</v>
      </c>
      <c r="F29" s="25">
        <v>24</v>
      </c>
      <c r="G29" s="25">
        <v>14</v>
      </c>
      <c r="H29" s="25">
        <v>29</v>
      </c>
      <c r="I29" s="25">
        <v>14</v>
      </c>
      <c r="J29" s="25">
        <v>17</v>
      </c>
      <c r="K29" s="25">
        <v>4</v>
      </c>
      <c r="L29" s="26">
        <v>6</v>
      </c>
      <c r="M29" s="26">
        <v>5</v>
      </c>
      <c r="N29" s="26">
        <v>33</v>
      </c>
      <c r="O29" s="26">
        <v>17</v>
      </c>
    </row>
    <row r="30" spans="1:15" ht="12.75">
      <c r="A30" s="27" t="s">
        <v>85</v>
      </c>
      <c r="B30" s="25">
        <v>22</v>
      </c>
      <c r="C30" s="25">
        <v>14</v>
      </c>
      <c r="D30" s="25">
        <v>37</v>
      </c>
      <c r="E30" s="25">
        <v>22</v>
      </c>
      <c r="F30" s="25">
        <v>24</v>
      </c>
      <c r="G30" s="25">
        <v>18</v>
      </c>
      <c r="H30" s="25">
        <v>23</v>
      </c>
      <c r="I30" s="25">
        <v>12</v>
      </c>
      <c r="J30" s="25">
        <v>18</v>
      </c>
      <c r="K30" s="25">
        <v>5</v>
      </c>
      <c r="L30" s="26">
        <v>3</v>
      </c>
      <c r="M30" s="26">
        <v>2</v>
      </c>
      <c r="N30" s="26">
        <v>27</v>
      </c>
      <c r="O30" s="26">
        <v>18</v>
      </c>
    </row>
    <row r="31" spans="1:15" ht="12.75">
      <c r="A31" s="20" t="s">
        <v>96</v>
      </c>
      <c r="B31" s="28">
        <f aca="true" t="shared" si="0" ref="B31:E32">SUM(B29,B27,B25,B23,B21,B19,B17,B15,B13,B11,B9)</f>
        <v>301</v>
      </c>
      <c r="C31" s="28">
        <f t="shared" si="0"/>
        <v>190</v>
      </c>
      <c r="D31" s="28">
        <f t="shared" si="0"/>
        <v>387</v>
      </c>
      <c r="E31" s="28">
        <f t="shared" si="0"/>
        <v>221</v>
      </c>
      <c r="F31" s="28">
        <f>SUM(F29,F27,F25,F23,F21,F19,F17,F15,F13,F11,F9)</f>
        <v>211</v>
      </c>
      <c r="G31" s="28">
        <f aca="true" t="shared" si="1" ref="G31:O32">SUM(G29,G27,G25,G23,G21,G19,G17,G15,G13,G11,G9)</f>
        <v>124</v>
      </c>
      <c r="H31" s="28">
        <f t="shared" si="1"/>
        <v>223</v>
      </c>
      <c r="I31" s="28">
        <f t="shared" si="1"/>
        <v>108</v>
      </c>
      <c r="J31" s="28">
        <f t="shared" si="1"/>
        <v>148</v>
      </c>
      <c r="K31" s="28">
        <f t="shared" si="1"/>
        <v>63</v>
      </c>
      <c r="L31" s="29">
        <f t="shared" si="1"/>
        <v>65</v>
      </c>
      <c r="M31" s="29">
        <f t="shared" si="1"/>
        <v>27</v>
      </c>
      <c r="N31" s="29">
        <f t="shared" si="1"/>
        <v>312</v>
      </c>
      <c r="O31" s="29">
        <f t="shared" si="1"/>
        <v>190</v>
      </c>
    </row>
    <row r="32" spans="1:15" ht="12.75">
      <c r="A32" s="23" t="s">
        <v>85</v>
      </c>
      <c r="B32" s="21">
        <f t="shared" si="0"/>
        <v>247</v>
      </c>
      <c r="C32" s="21">
        <f t="shared" si="0"/>
        <v>150</v>
      </c>
      <c r="D32" s="21">
        <f>SUM(D30,D28,D26,D24,D22,D20,D18,D16,D14,D12,D10)</f>
        <v>303</v>
      </c>
      <c r="E32" s="21">
        <f t="shared" si="0"/>
        <v>171</v>
      </c>
      <c r="F32" s="21">
        <f>SUM(F30,F28,F26,F24,F22,F20,F18,F16,F14,F12,F10)</f>
        <v>192</v>
      </c>
      <c r="G32" s="21">
        <f t="shared" si="1"/>
        <v>108</v>
      </c>
      <c r="H32" s="21">
        <f t="shared" si="1"/>
        <v>167</v>
      </c>
      <c r="I32" s="21">
        <f t="shared" si="1"/>
        <v>77</v>
      </c>
      <c r="J32" s="21">
        <f t="shared" si="1"/>
        <v>125</v>
      </c>
      <c r="K32" s="21">
        <f t="shared" si="1"/>
        <v>58</v>
      </c>
      <c r="L32" s="22">
        <f t="shared" si="1"/>
        <v>38</v>
      </c>
      <c r="M32" s="22">
        <f t="shared" si="1"/>
        <v>12</v>
      </c>
      <c r="N32" s="22">
        <f t="shared" si="1"/>
        <v>211</v>
      </c>
      <c r="O32" s="22">
        <f t="shared" si="1"/>
        <v>119</v>
      </c>
    </row>
    <row r="33" spans="1:15" ht="12.75">
      <c r="A33" s="20" t="s">
        <v>97</v>
      </c>
      <c r="B33" s="28">
        <f aca="true" t="shared" si="2" ref="B33:O34">SUM(B31,B7)</f>
        <v>750</v>
      </c>
      <c r="C33" s="28">
        <f t="shared" si="2"/>
        <v>453</v>
      </c>
      <c r="D33" s="28">
        <f t="shared" si="2"/>
        <v>973</v>
      </c>
      <c r="E33" s="28">
        <f t="shared" si="2"/>
        <v>555</v>
      </c>
      <c r="F33" s="28">
        <f t="shared" si="2"/>
        <v>610</v>
      </c>
      <c r="G33" s="28">
        <f t="shared" si="2"/>
        <v>346</v>
      </c>
      <c r="H33" s="28">
        <f t="shared" si="2"/>
        <v>681</v>
      </c>
      <c r="I33" s="28">
        <f t="shared" si="2"/>
        <v>331</v>
      </c>
      <c r="J33" s="28">
        <f t="shared" si="2"/>
        <v>478</v>
      </c>
      <c r="K33" s="28">
        <f t="shared" si="2"/>
        <v>234</v>
      </c>
      <c r="L33" s="29">
        <f t="shared" si="2"/>
        <v>222</v>
      </c>
      <c r="M33" s="29">
        <f t="shared" si="2"/>
        <v>79</v>
      </c>
      <c r="N33" s="29">
        <f t="shared" si="2"/>
        <v>583</v>
      </c>
      <c r="O33" s="29">
        <f t="shared" si="2"/>
        <v>343</v>
      </c>
    </row>
    <row r="34" spans="1:15" ht="12.75">
      <c r="A34" s="23" t="s">
        <v>98</v>
      </c>
      <c r="B34" s="21">
        <f t="shared" si="2"/>
        <v>654</v>
      </c>
      <c r="C34" s="21">
        <f t="shared" si="2"/>
        <v>379</v>
      </c>
      <c r="D34" s="21">
        <f t="shared" si="2"/>
        <v>758</v>
      </c>
      <c r="E34" s="21">
        <f t="shared" si="2"/>
        <v>433</v>
      </c>
      <c r="F34" s="21">
        <f t="shared" si="2"/>
        <v>533</v>
      </c>
      <c r="G34" s="21">
        <f t="shared" si="2"/>
        <v>293</v>
      </c>
      <c r="H34" s="21">
        <f t="shared" si="2"/>
        <v>506</v>
      </c>
      <c r="I34" s="21">
        <f t="shared" si="2"/>
        <v>246</v>
      </c>
      <c r="J34" s="21">
        <f t="shared" si="2"/>
        <v>387</v>
      </c>
      <c r="K34" s="21">
        <f t="shared" si="2"/>
        <v>175</v>
      </c>
      <c r="L34" s="22">
        <f t="shared" si="2"/>
        <v>144</v>
      </c>
      <c r="M34" s="22">
        <f t="shared" si="2"/>
        <v>51</v>
      </c>
      <c r="N34" s="22">
        <f t="shared" si="2"/>
        <v>378</v>
      </c>
      <c r="O34" s="22">
        <f t="shared" si="2"/>
        <v>202</v>
      </c>
    </row>
  </sheetData>
  <sheetProtection/>
  <mergeCells count="9">
    <mergeCell ref="L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jarzęcbska</cp:lastModifiedBy>
  <cp:lastPrinted>2016-10-13T10:36:58Z</cp:lastPrinted>
  <dcterms:created xsi:type="dcterms:W3CDTF">2001-06-08T10:45:25Z</dcterms:created>
  <dcterms:modified xsi:type="dcterms:W3CDTF">2016-10-14T12:29:53Z</dcterms:modified>
  <cp:category/>
  <cp:version/>
  <cp:contentType/>
  <cp:contentStatus/>
</cp:coreProperties>
</file>