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2" activeTab="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state="hidden" r:id="rId13"/>
  </sheets>
  <definedNames/>
  <calcPr fullCalcOnLoad="1"/>
</workbook>
</file>

<file path=xl/sharedStrings.xml><?xml version="1.0" encoding="utf-8"?>
<sst xmlns="http://schemas.openxmlformats.org/spreadsheetml/2006/main" count="451" uniqueCount="177">
  <si>
    <t>Razem powiat kaliski</t>
  </si>
  <si>
    <t>Powiat ziemski</t>
  </si>
  <si>
    <t>Szczytniki</t>
  </si>
  <si>
    <t>Stawiszyn</t>
  </si>
  <si>
    <t>Opatówek</t>
  </si>
  <si>
    <t>Mycielin</t>
  </si>
  <si>
    <t>Lisków</t>
  </si>
  <si>
    <t>Koźminek</t>
  </si>
  <si>
    <t>Godziesze</t>
  </si>
  <si>
    <t>Ceków</t>
  </si>
  <si>
    <t>Brzeziny</t>
  </si>
  <si>
    <t>Blizanów</t>
  </si>
  <si>
    <t>Powiat grodzki m. Kalisz</t>
  </si>
  <si>
    <t>5 - 2</t>
  </si>
  <si>
    <t>4 - 1</t>
  </si>
  <si>
    <t>5 : 2</t>
  </si>
  <si>
    <t>4 : 1</t>
  </si>
  <si>
    <t>% udział kobiet</t>
  </si>
  <si>
    <t>kobiety</t>
  </si>
  <si>
    <t>ogółem</t>
  </si>
  <si>
    <t>Dynamika</t>
  </si>
  <si>
    <t>Stan bezrobotnych</t>
  </si>
  <si>
    <t>Miasto/Gmina</t>
  </si>
  <si>
    <t>ZAREJESTROWANI     BEZROBOTNI</t>
  </si>
  <si>
    <t>BEZROBOTNI  BEZ  PRAWA  DO  ZASIŁKU</t>
  </si>
  <si>
    <t>Żelazków</t>
  </si>
  <si>
    <t>BEZROBOTNI  Z  PRAWEM  DO  ZASIŁKU</t>
  </si>
  <si>
    <t>Tabela nr 3</t>
  </si>
  <si>
    <t>Tabela nr 2</t>
  </si>
  <si>
    <t>Tabela nr 1</t>
  </si>
  <si>
    <t>wzrost /spadek</t>
  </si>
  <si>
    <t>wzrost/spadek</t>
  </si>
  <si>
    <t xml:space="preserve">Dynamika </t>
  </si>
  <si>
    <t xml:space="preserve">                                              UDZIAŁ  PROCENTOWY  BEZROBOTNYCH                                  Tabela nr 4</t>
  </si>
  <si>
    <t>bezrobotni ogółem</t>
  </si>
  <si>
    <t>bezrobotni bez prawa do zasiłku do ogółem</t>
  </si>
  <si>
    <t>bezrobotni z prawem do zasiłku do ogółem</t>
  </si>
  <si>
    <t>Kalisz</t>
  </si>
  <si>
    <t>Powiat kaliski</t>
  </si>
  <si>
    <t>BEZROBOTNI  ZWOLNIENI Z PRZYCZYN EKONOMICZNYCH</t>
  </si>
  <si>
    <t>Tabela nr 5</t>
  </si>
  <si>
    <t>ZAREJESTROWANI BEZROBOTNI NIEPEŁNOSPRAWNI</t>
  </si>
  <si>
    <t>Tabela nr 6</t>
  </si>
  <si>
    <t>Stan ogółem</t>
  </si>
  <si>
    <t>Z prawem do zasiłku</t>
  </si>
  <si>
    <t xml:space="preserve">ogółem </t>
  </si>
  <si>
    <t>BEZROBOTNI  WEDŁUG WIEKU</t>
  </si>
  <si>
    <t>Tabela nr 7</t>
  </si>
  <si>
    <t>O - ogółem</t>
  </si>
  <si>
    <t>K - kobiety</t>
  </si>
  <si>
    <t xml:space="preserve">18 - 24 </t>
  </si>
  <si>
    <t>25 - 34</t>
  </si>
  <si>
    <t>35 - 44</t>
  </si>
  <si>
    <t>45 - 54</t>
  </si>
  <si>
    <t>55 - 59</t>
  </si>
  <si>
    <t>60 i więcej</t>
  </si>
  <si>
    <t>O</t>
  </si>
  <si>
    <t>K</t>
  </si>
  <si>
    <t>Powiat grodzki    a</t>
  </si>
  <si>
    <t>m.Kalisz               b</t>
  </si>
  <si>
    <t>Blizanów               a</t>
  </si>
  <si>
    <t xml:space="preserve">                            b</t>
  </si>
  <si>
    <t>Brzeziny               a</t>
  </si>
  <si>
    <t>Ceków                  a</t>
  </si>
  <si>
    <t>Godziesze            a</t>
  </si>
  <si>
    <t>Koźminek             a</t>
  </si>
  <si>
    <t>Lisków                  a</t>
  </si>
  <si>
    <t>Mycielin                a</t>
  </si>
  <si>
    <t>Opatówek             a</t>
  </si>
  <si>
    <t>Stawiszyn             a</t>
  </si>
  <si>
    <t>Szczytniki             a</t>
  </si>
  <si>
    <t>Żelazków              a</t>
  </si>
  <si>
    <t>Powiat ziemski    a</t>
  </si>
  <si>
    <t>Razem powiat     a</t>
  </si>
  <si>
    <t>kaliski                  b</t>
  </si>
  <si>
    <t>BEZROBOTNI  WEDŁUG WYKSZTAŁCENIA</t>
  </si>
  <si>
    <t>Tabela nr 8</t>
  </si>
  <si>
    <t>wyższe</t>
  </si>
  <si>
    <t>średnie zawodowe</t>
  </si>
  <si>
    <t>średnie ogólne</t>
  </si>
  <si>
    <t>zasadnicze zawodowe</t>
  </si>
  <si>
    <t>gimnazjalne i poniżej</t>
  </si>
  <si>
    <t>Powiat grodzki   a</t>
  </si>
  <si>
    <t>m. Kalisz             b</t>
  </si>
  <si>
    <t>Blizanów              a</t>
  </si>
  <si>
    <t xml:space="preserve">                           b</t>
  </si>
  <si>
    <t>Brzeziny              a</t>
  </si>
  <si>
    <t>Ceków                 a</t>
  </si>
  <si>
    <t>Godziesze           a</t>
  </si>
  <si>
    <t>Koźminek            a</t>
  </si>
  <si>
    <t>Lisków                 a</t>
  </si>
  <si>
    <t>Mycielin               a</t>
  </si>
  <si>
    <t>Opatówek            a</t>
  </si>
  <si>
    <t>Stawiszyn            a</t>
  </si>
  <si>
    <t>Szczytniki            a</t>
  </si>
  <si>
    <t>Żelazków             a</t>
  </si>
  <si>
    <t>Powiat ziemski   a</t>
  </si>
  <si>
    <t>Razem powiat    a</t>
  </si>
  <si>
    <t>kaliski                 b</t>
  </si>
  <si>
    <t>BEZROBOTNI WEDŁUG STAŻU PRACY OGÓŁEM</t>
  </si>
  <si>
    <t>Tabela nr 9</t>
  </si>
  <si>
    <t>Do 1 roku</t>
  </si>
  <si>
    <t>1 - 5 lat</t>
  </si>
  <si>
    <t>5 - 10 lat</t>
  </si>
  <si>
    <t>10 - 20 lat</t>
  </si>
  <si>
    <t>20 - 30 lat</t>
  </si>
  <si>
    <t>30 i więcej</t>
  </si>
  <si>
    <t>bez stażu</t>
  </si>
  <si>
    <t>m.Kalisz             b</t>
  </si>
  <si>
    <t>BEZROBOTNI  WEDŁUG CZASU POZOSTAWANIA BEZ PRACY</t>
  </si>
  <si>
    <t xml:space="preserve">       Tabela nr 10</t>
  </si>
  <si>
    <t>Do 1 m-ca</t>
  </si>
  <si>
    <t>1 - 3 m-ce</t>
  </si>
  <si>
    <t xml:space="preserve"> 3 - 6 m-ce</t>
  </si>
  <si>
    <t>6 - 12 m-ce</t>
  </si>
  <si>
    <t>12 - 24 m-ce</t>
  </si>
  <si>
    <t>Pow. 24 m-ce</t>
  </si>
  <si>
    <t xml:space="preserve">                                            AKTYWNE  FORMY PRZECIWDZIAŁANIA  BEZROBOCIU                              </t>
  </si>
  <si>
    <t>Tabela nr 11</t>
  </si>
  <si>
    <t>w tyś. zł.</t>
  </si>
  <si>
    <t>Wykonanie do</t>
  </si>
  <si>
    <t xml:space="preserve">    Liczba osób objętych </t>
  </si>
  <si>
    <t xml:space="preserve">Limit </t>
  </si>
  <si>
    <t xml:space="preserve">    aktywnymi formami</t>
  </si>
  <si>
    <t>Wyszczególnienie</t>
  </si>
  <si>
    <t>finansowy</t>
  </si>
  <si>
    <t>2 : 1</t>
  </si>
  <si>
    <t xml:space="preserve">w tym </t>
  </si>
  <si>
    <t>( bez składki ZUS )</t>
  </si>
  <si>
    <t>%</t>
  </si>
  <si>
    <t>skierowani</t>
  </si>
  <si>
    <t>Ogółem przyznany limit</t>
  </si>
  <si>
    <t>z tego na:</t>
  </si>
  <si>
    <t xml:space="preserve"> - prace interwencyjne</t>
  </si>
  <si>
    <t xml:space="preserve"> - przygotowanie  zawodowe dorosłych</t>
  </si>
  <si>
    <t xml:space="preserve"> - wyposażenie  stanowisk pracy i zatrudnienie na nowych miejscach pracy</t>
  </si>
  <si>
    <t xml:space="preserve"> - badania lekarskie z tyt. ustalenia zdolności do pracy</t>
  </si>
  <si>
    <t xml:space="preserve"> - zwrot kosztów opieki nad dzieckiem do 7 lat/osobą zależną</t>
  </si>
  <si>
    <t>Ogółem Fundusz Pracy</t>
  </si>
  <si>
    <t>w tym:</t>
  </si>
  <si>
    <t xml:space="preserve">x     - zasiłki + podatek + składka ZUS </t>
  </si>
  <si>
    <t xml:space="preserve"> - zasiłki dla bezrobotnych                                                    x</t>
  </si>
  <si>
    <t>,</t>
  </si>
  <si>
    <t xml:space="preserve">                                           Tabela 12</t>
  </si>
  <si>
    <t xml:space="preserve">b - wg stanu na dzień </t>
  </si>
  <si>
    <t xml:space="preserve"> - dotacje na rozpoczęcie działalności gospodarczej </t>
  </si>
  <si>
    <t>Na dzień 31.12.2014</t>
  </si>
  <si>
    <t>31.12.2014</t>
  </si>
  <si>
    <t xml:space="preserve"> - program  PAI</t>
  </si>
  <si>
    <t xml:space="preserve"> - dodatki aktywizacyjne</t>
  </si>
  <si>
    <t xml:space="preserve"> - pozostałe wydatki</t>
  </si>
  <si>
    <t xml:space="preserve"> - programy na rzecz promocji zatrudnienia ogółem :           </t>
  </si>
  <si>
    <t xml:space="preserve"> Na dzień 31.12.2015</t>
  </si>
  <si>
    <t>Na dzień 31.12.2015</t>
  </si>
  <si>
    <t>a - wg stanu na dzień 31.12.2014r.</t>
  </si>
  <si>
    <t>a - wg stanu na dzień 31.12.2014</t>
  </si>
  <si>
    <t>b - wg stanu na dzień 31.12.2015</t>
  </si>
  <si>
    <t xml:space="preserve"> 31.12.2015</t>
  </si>
  <si>
    <t>b - wg stanu na dzień 31.12.2015 r.</t>
  </si>
  <si>
    <t>31.12.2015</t>
  </si>
  <si>
    <t xml:space="preserve"> - roboty publiczne                                                              </t>
  </si>
  <si>
    <t xml:space="preserve"> - staże</t>
  </si>
  <si>
    <t xml:space="preserve"> - szkolenia bezrobotnych</t>
  </si>
  <si>
    <t xml:space="preserve"> - dofinansowanie za zatrudnienie osób po 50 roku życia</t>
  </si>
  <si>
    <t xml:space="preserve"> - bon stażowy</t>
  </si>
  <si>
    <t xml:space="preserve"> - bon szkoleniowy  - stypendium szkoleniowe</t>
  </si>
  <si>
    <t xml:space="preserve"> - bon na zasiedlenie</t>
  </si>
  <si>
    <t xml:space="preserve"> - prace społecznie użyteczne</t>
  </si>
  <si>
    <t xml:space="preserve"> - bon zatrudnieniowy</t>
  </si>
  <si>
    <t xml:space="preserve"> - program specjalny " Aktywna młoda mama"</t>
  </si>
  <si>
    <t xml:space="preserve"> - program specjalny " Kierunek zatrudnienie"</t>
  </si>
  <si>
    <t>2015 r.</t>
  </si>
  <si>
    <t>dnia 31.12.2015 r.</t>
  </si>
  <si>
    <t>w 2015 roku</t>
  </si>
  <si>
    <t xml:space="preserve"> POZIOM I STRUKTURA WYBRANYCH WYDATKÓW Z FUNDUSZU PRACY                                                                                     </t>
  </si>
  <si>
    <t xml:space="preserve">Wykonanie na dzień w tys. zł. </t>
  </si>
  <si>
    <t>b - wg stanu na dzień 31.12.2015r.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</si>
</sst>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  <numFmt numFmtId="166" formatCode="[$-415]d\ mmmm\ yyyy"/>
    <numFmt numFmtId="167" formatCode="_-* #,##0.000\ _z_ł_-;\-* #,##0.000\ _z_ł_-;_-* &quot;-&quot;??\ _z_ł_-;_-@_-"/>
    <numFmt numFmtId="168" formatCode="0.000"/>
    <numFmt numFmtId="169" formatCode="_-* #,##0\ _z_ł_-;\-* #,##0\ _z_ł_-;_-* &quot;-&quot;?\ _z_ł_-;_-@_-"/>
    <numFmt numFmtId="170" formatCode="_-* #,##0.00\ _z_ł_-;\-* #,##0.00\ _z_ł_-;_-* &quot;-&quot;?\ _z_ł_-;_-@_-"/>
    <numFmt numFmtId="171" formatCode="#,##0.0"/>
    <numFmt numFmtId="172" formatCode="#,##0.000"/>
  </numFmts>
  <fonts count="4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3" fontId="0" fillId="0" borderId="0" xfId="42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2" xfId="0" applyNumberForma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zoomScale="75" zoomScaleNormal="75" zoomScalePageLayoutView="0" workbookViewId="0" topLeftCell="A1">
      <selection activeCell="C29" sqref="C29"/>
    </sheetView>
  </sheetViews>
  <sheetFormatPr defaultColWidth="9.00390625" defaultRowHeight="12.75"/>
  <cols>
    <col min="1" max="1" width="29.375" style="0" customWidth="1"/>
    <col min="4" max="4" width="18.25390625" style="0" customWidth="1"/>
    <col min="7" max="7" width="16.875" style="0" customWidth="1"/>
    <col min="8" max="9" width="7.375" style="0" customWidth="1"/>
    <col min="10" max="10" width="7.00390625" style="0" customWidth="1"/>
    <col min="11" max="11" width="7.875" style="0" customWidth="1"/>
  </cols>
  <sheetData>
    <row r="7" spans="4:11" ht="15.75">
      <c r="D7" s="90" t="s">
        <v>23</v>
      </c>
      <c r="E7" s="90"/>
      <c r="F7" s="90"/>
      <c r="G7" s="90"/>
      <c r="J7" s="91" t="s">
        <v>29</v>
      </c>
      <c r="K7" s="91"/>
    </row>
    <row r="8" ht="12.75">
      <c r="F8" s="6"/>
    </row>
    <row r="9" ht="12.75">
      <c r="F9" s="6"/>
    </row>
    <row r="10" spans="1:11" ht="15">
      <c r="A10" s="92" t="s">
        <v>22</v>
      </c>
      <c r="B10" s="95" t="s">
        <v>21</v>
      </c>
      <c r="C10" s="96"/>
      <c r="D10" s="96"/>
      <c r="E10" s="96"/>
      <c r="F10" s="96"/>
      <c r="G10" s="97"/>
      <c r="H10" s="86" t="s">
        <v>32</v>
      </c>
      <c r="I10" s="87"/>
      <c r="J10" s="86" t="s">
        <v>30</v>
      </c>
      <c r="K10" s="87"/>
    </row>
    <row r="11" spans="1:11" ht="15">
      <c r="A11" s="93"/>
      <c r="B11" s="95" t="s">
        <v>146</v>
      </c>
      <c r="C11" s="96"/>
      <c r="D11" s="97"/>
      <c r="E11" s="78" t="s">
        <v>152</v>
      </c>
      <c r="H11" s="88"/>
      <c r="I11" s="89"/>
      <c r="J11" s="88"/>
      <c r="K11" s="89"/>
    </row>
    <row r="12" spans="1:11" ht="15">
      <c r="A12" s="94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3298</v>
      </c>
      <c r="C14" s="2">
        <v>1680</v>
      </c>
      <c r="D14" s="2">
        <f aca="true" t="shared" si="0" ref="D14:D25">ROUND((C14/B14)*100,1)</f>
        <v>50.9</v>
      </c>
      <c r="E14" s="2">
        <v>2598</v>
      </c>
      <c r="F14" s="2">
        <v>1343</v>
      </c>
      <c r="G14" s="2">
        <f aca="true" t="shared" si="1" ref="G14:G27">ROUND((F14/E14)*100,1)</f>
        <v>51.7</v>
      </c>
      <c r="H14" s="2">
        <f aca="true" t="shared" si="2" ref="H14:H27">ROUND((E14/B14)*100,1)</f>
        <v>78.8</v>
      </c>
      <c r="I14" s="2">
        <f aca="true" t="shared" si="3" ref="I14:I27">ROUND((F14/C14)*100,1)</f>
        <v>79.9</v>
      </c>
      <c r="J14" s="2">
        <f aca="true" t="shared" si="4" ref="J14:J27">E14-B14</f>
        <v>-700</v>
      </c>
      <c r="K14" s="2">
        <f aca="true" t="shared" si="5" ref="K14:K27">F14-C14</f>
        <v>-337</v>
      </c>
    </row>
    <row r="15" spans="1:11" ht="15">
      <c r="A15" s="3" t="s">
        <v>11</v>
      </c>
      <c r="B15" s="4">
        <v>234</v>
      </c>
      <c r="C15" s="4">
        <v>136</v>
      </c>
      <c r="D15" s="4">
        <f t="shared" si="0"/>
        <v>58.1</v>
      </c>
      <c r="E15" s="4">
        <v>155</v>
      </c>
      <c r="F15" s="4">
        <v>92</v>
      </c>
      <c r="G15" s="4">
        <f t="shared" si="1"/>
        <v>59.4</v>
      </c>
      <c r="H15" s="4">
        <f t="shared" si="2"/>
        <v>66.2</v>
      </c>
      <c r="I15" s="4">
        <f t="shared" si="3"/>
        <v>67.6</v>
      </c>
      <c r="J15" s="4">
        <f t="shared" si="4"/>
        <v>-79</v>
      </c>
      <c r="K15" s="4">
        <f t="shared" si="5"/>
        <v>-44</v>
      </c>
    </row>
    <row r="16" spans="1:11" ht="15">
      <c r="A16" s="3" t="s">
        <v>10</v>
      </c>
      <c r="B16" s="4">
        <v>170</v>
      </c>
      <c r="C16" s="4">
        <v>84</v>
      </c>
      <c r="D16" s="4">
        <f t="shared" si="0"/>
        <v>49.4</v>
      </c>
      <c r="E16" s="4">
        <v>122</v>
      </c>
      <c r="F16" s="4">
        <v>70</v>
      </c>
      <c r="G16" s="4">
        <f t="shared" si="1"/>
        <v>57.4</v>
      </c>
      <c r="H16" s="4">
        <f t="shared" si="2"/>
        <v>71.8</v>
      </c>
      <c r="I16" s="4">
        <f t="shared" si="3"/>
        <v>83.3</v>
      </c>
      <c r="J16" s="4">
        <f t="shared" si="4"/>
        <v>-48</v>
      </c>
      <c r="K16" s="4">
        <f t="shared" si="5"/>
        <v>-14</v>
      </c>
    </row>
    <row r="17" spans="1:11" ht="15">
      <c r="A17" s="3" t="s">
        <v>9</v>
      </c>
      <c r="B17" s="4">
        <v>107</v>
      </c>
      <c r="C17" s="4">
        <v>55</v>
      </c>
      <c r="D17" s="4">
        <f t="shared" si="0"/>
        <v>51.4</v>
      </c>
      <c r="E17" s="4">
        <v>92</v>
      </c>
      <c r="F17" s="4">
        <v>45</v>
      </c>
      <c r="G17" s="4">
        <f t="shared" si="1"/>
        <v>48.9</v>
      </c>
      <c r="H17" s="72">
        <f t="shared" si="2"/>
        <v>86</v>
      </c>
      <c r="I17" s="4">
        <f t="shared" si="3"/>
        <v>81.8</v>
      </c>
      <c r="J17" s="4">
        <f t="shared" si="4"/>
        <v>-15</v>
      </c>
      <c r="K17" s="4">
        <f t="shared" si="5"/>
        <v>-10</v>
      </c>
    </row>
    <row r="18" spans="1:11" ht="15">
      <c r="A18" s="3" t="s">
        <v>8</v>
      </c>
      <c r="B18" s="4">
        <v>227</v>
      </c>
      <c r="C18" s="4">
        <v>124</v>
      </c>
      <c r="D18" s="4">
        <f t="shared" si="0"/>
        <v>54.6</v>
      </c>
      <c r="E18" s="4">
        <v>183</v>
      </c>
      <c r="F18" s="4">
        <v>101</v>
      </c>
      <c r="G18" s="4">
        <f t="shared" si="1"/>
        <v>55.2</v>
      </c>
      <c r="H18" s="4">
        <f t="shared" si="2"/>
        <v>80.6</v>
      </c>
      <c r="I18" s="4">
        <f t="shared" si="3"/>
        <v>81.5</v>
      </c>
      <c r="J18" s="4">
        <f t="shared" si="4"/>
        <v>-44</v>
      </c>
      <c r="K18" s="4">
        <f t="shared" si="5"/>
        <v>-23</v>
      </c>
    </row>
    <row r="19" spans="1:11" ht="15">
      <c r="A19" s="3" t="s">
        <v>7</v>
      </c>
      <c r="B19" s="4">
        <v>209</v>
      </c>
      <c r="C19" s="4">
        <v>107</v>
      </c>
      <c r="D19" s="4">
        <f t="shared" si="0"/>
        <v>51.2</v>
      </c>
      <c r="E19" s="4">
        <v>162</v>
      </c>
      <c r="F19" s="4">
        <v>85</v>
      </c>
      <c r="G19" s="4">
        <f t="shared" si="1"/>
        <v>52.5</v>
      </c>
      <c r="H19" s="4">
        <f t="shared" si="2"/>
        <v>77.5</v>
      </c>
      <c r="I19" s="4">
        <f t="shared" si="3"/>
        <v>79.4</v>
      </c>
      <c r="J19" s="4">
        <f t="shared" si="4"/>
        <v>-47</v>
      </c>
      <c r="K19" s="4">
        <f t="shared" si="5"/>
        <v>-22</v>
      </c>
    </row>
    <row r="20" spans="1:11" ht="15">
      <c r="A20" s="3" t="s">
        <v>6</v>
      </c>
      <c r="B20" s="4">
        <v>121</v>
      </c>
      <c r="C20" s="4">
        <v>62</v>
      </c>
      <c r="D20" s="4">
        <f t="shared" si="0"/>
        <v>51.2</v>
      </c>
      <c r="E20" s="4">
        <v>100</v>
      </c>
      <c r="F20" s="4">
        <v>66</v>
      </c>
      <c r="G20" s="72">
        <f t="shared" si="1"/>
        <v>66</v>
      </c>
      <c r="H20" s="4">
        <f t="shared" si="2"/>
        <v>82.6</v>
      </c>
      <c r="I20" s="4">
        <f t="shared" si="3"/>
        <v>106.5</v>
      </c>
      <c r="J20" s="4">
        <f t="shared" si="4"/>
        <v>-21</v>
      </c>
      <c r="K20" s="4">
        <f t="shared" si="5"/>
        <v>4</v>
      </c>
    </row>
    <row r="21" spans="1:11" ht="15">
      <c r="A21" s="3" t="s">
        <v>5</v>
      </c>
      <c r="B21" s="4">
        <v>122</v>
      </c>
      <c r="C21" s="4">
        <v>67</v>
      </c>
      <c r="D21" s="4">
        <f t="shared" si="0"/>
        <v>54.9</v>
      </c>
      <c r="E21" s="4">
        <v>104</v>
      </c>
      <c r="F21" s="4">
        <v>55</v>
      </c>
      <c r="G21" s="4">
        <f t="shared" si="1"/>
        <v>52.9</v>
      </c>
      <c r="H21" s="4">
        <f t="shared" si="2"/>
        <v>85.2</v>
      </c>
      <c r="I21" s="4">
        <f t="shared" si="3"/>
        <v>82.1</v>
      </c>
      <c r="J21" s="4">
        <f t="shared" si="4"/>
        <v>-18</v>
      </c>
      <c r="K21" s="4">
        <f t="shared" si="5"/>
        <v>-12</v>
      </c>
    </row>
    <row r="22" spans="1:11" ht="15">
      <c r="A22" s="3" t="s">
        <v>4</v>
      </c>
      <c r="B22" s="4">
        <v>260</v>
      </c>
      <c r="C22" s="4">
        <v>139</v>
      </c>
      <c r="D22" s="4">
        <f t="shared" si="0"/>
        <v>53.5</v>
      </c>
      <c r="E22" s="4">
        <v>196</v>
      </c>
      <c r="F22" s="4">
        <v>99</v>
      </c>
      <c r="G22" s="4">
        <f t="shared" si="1"/>
        <v>50.5</v>
      </c>
      <c r="H22" s="4">
        <f t="shared" si="2"/>
        <v>75.4</v>
      </c>
      <c r="I22" s="4">
        <f t="shared" si="3"/>
        <v>71.2</v>
      </c>
      <c r="J22" s="4">
        <f t="shared" si="4"/>
        <v>-64</v>
      </c>
      <c r="K22" s="4">
        <f t="shared" si="5"/>
        <v>-40</v>
      </c>
    </row>
    <row r="23" spans="1:11" ht="15">
      <c r="A23" s="3" t="s">
        <v>3</v>
      </c>
      <c r="B23" s="4">
        <v>209</v>
      </c>
      <c r="C23" s="4">
        <v>125</v>
      </c>
      <c r="D23" s="4">
        <f t="shared" si="0"/>
        <v>59.8</v>
      </c>
      <c r="E23" s="4">
        <v>158</v>
      </c>
      <c r="F23" s="4">
        <v>87</v>
      </c>
      <c r="G23" s="4">
        <f t="shared" si="1"/>
        <v>55.1</v>
      </c>
      <c r="H23" s="4">
        <f t="shared" si="2"/>
        <v>75.6</v>
      </c>
      <c r="I23" s="4">
        <f t="shared" si="3"/>
        <v>69.6</v>
      </c>
      <c r="J23" s="4">
        <f t="shared" si="4"/>
        <v>-51</v>
      </c>
      <c r="K23" s="4">
        <f t="shared" si="5"/>
        <v>-38</v>
      </c>
    </row>
    <row r="24" spans="1:11" ht="15">
      <c r="A24" s="3" t="s">
        <v>2</v>
      </c>
      <c r="B24" s="4">
        <v>223</v>
      </c>
      <c r="C24" s="4">
        <v>113</v>
      </c>
      <c r="D24" s="4">
        <f t="shared" si="0"/>
        <v>50.7</v>
      </c>
      <c r="E24" s="4">
        <v>178</v>
      </c>
      <c r="F24" s="4">
        <v>92</v>
      </c>
      <c r="G24" s="4">
        <f t="shared" si="1"/>
        <v>51.7</v>
      </c>
      <c r="H24" s="4">
        <f t="shared" si="2"/>
        <v>79.8</v>
      </c>
      <c r="I24" s="4">
        <f t="shared" si="3"/>
        <v>81.4</v>
      </c>
      <c r="J24" s="4">
        <f t="shared" si="4"/>
        <v>-45</v>
      </c>
      <c r="K24" s="4">
        <f t="shared" si="5"/>
        <v>-21</v>
      </c>
    </row>
    <row r="25" spans="1:11" ht="15">
      <c r="A25" s="3" t="s">
        <v>25</v>
      </c>
      <c r="B25" s="4">
        <v>225</v>
      </c>
      <c r="C25" s="4">
        <v>117</v>
      </c>
      <c r="D25" s="72">
        <f t="shared" si="0"/>
        <v>52</v>
      </c>
      <c r="E25" s="4">
        <v>173</v>
      </c>
      <c r="F25" s="4">
        <v>97</v>
      </c>
      <c r="G25" s="4">
        <f t="shared" si="1"/>
        <v>56.1</v>
      </c>
      <c r="H25" s="4">
        <f t="shared" si="2"/>
        <v>76.9</v>
      </c>
      <c r="I25" s="4">
        <f t="shared" si="3"/>
        <v>82.9</v>
      </c>
      <c r="J25" s="4">
        <f t="shared" si="4"/>
        <v>-52</v>
      </c>
      <c r="K25" s="4">
        <f t="shared" si="5"/>
        <v>-20</v>
      </c>
    </row>
    <row r="26" spans="1:11" ht="15.75">
      <c r="A26" s="1" t="s">
        <v>1</v>
      </c>
      <c r="B26" s="2">
        <f>SUM(B15:B25)</f>
        <v>2107</v>
      </c>
      <c r="C26" s="2">
        <f>SUM(C15:C25)</f>
        <v>1129</v>
      </c>
      <c r="D26" s="2">
        <f>ROUND((C26/B26)*100,1)</f>
        <v>53.6</v>
      </c>
      <c r="E26" s="2">
        <f>SUM(E15:E25)</f>
        <v>1623</v>
      </c>
      <c r="F26" s="2">
        <f>SUM(F15:F25)</f>
        <v>889</v>
      </c>
      <c r="G26" s="2">
        <f t="shared" si="1"/>
        <v>54.8</v>
      </c>
      <c r="H26" s="2">
        <f t="shared" si="2"/>
        <v>77</v>
      </c>
      <c r="I26" s="2">
        <f t="shared" si="3"/>
        <v>78.7</v>
      </c>
      <c r="J26" s="2">
        <f t="shared" si="4"/>
        <v>-484</v>
      </c>
      <c r="K26" s="2">
        <f t="shared" si="5"/>
        <v>-240</v>
      </c>
    </row>
    <row r="27" spans="1:11" ht="15.75">
      <c r="A27" s="1" t="s">
        <v>0</v>
      </c>
      <c r="B27" s="2">
        <f>SUM(B26,B14)</f>
        <v>5405</v>
      </c>
      <c r="C27" s="2">
        <f>SUM(C26,C14)</f>
        <v>2809</v>
      </c>
      <c r="D27" s="2">
        <f>ROUND((C27/B27)*100,1)</f>
        <v>52</v>
      </c>
      <c r="E27" s="2">
        <f>SUM(E26,E14)</f>
        <v>4221</v>
      </c>
      <c r="F27" s="2">
        <f>SUM(F26,F14)</f>
        <v>2232</v>
      </c>
      <c r="G27" s="2">
        <f t="shared" si="1"/>
        <v>52.9</v>
      </c>
      <c r="H27" s="2">
        <f t="shared" si="2"/>
        <v>78.1</v>
      </c>
      <c r="I27" s="2">
        <f t="shared" si="3"/>
        <v>79.5</v>
      </c>
      <c r="J27" s="2">
        <f t="shared" si="4"/>
        <v>-1184</v>
      </c>
      <c r="K27" s="2">
        <f t="shared" si="5"/>
        <v>-577</v>
      </c>
    </row>
  </sheetData>
  <sheetProtection/>
  <mergeCells count="7">
    <mergeCell ref="J10:K11"/>
    <mergeCell ref="D7:G7"/>
    <mergeCell ref="J7:K7"/>
    <mergeCell ref="A10:A12"/>
    <mergeCell ref="H10:I11"/>
    <mergeCell ref="B10:G10"/>
    <mergeCell ref="B11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28" sqref="Q28"/>
    </sheetView>
  </sheetViews>
  <sheetFormatPr defaultColWidth="9.00390625" defaultRowHeight="12.75"/>
  <cols>
    <col min="1" max="1" width="18.25390625" style="0" customWidth="1"/>
  </cols>
  <sheetData>
    <row r="1" spans="4:14" ht="15.75">
      <c r="D1" s="16" t="s">
        <v>109</v>
      </c>
      <c r="L1" s="122" t="s">
        <v>110</v>
      </c>
      <c r="M1" s="122"/>
      <c r="N1" s="122"/>
    </row>
    <row r="2" spans="1:11" ht="12.75">
      <c r="A2" t="s">
        <v>155</v>
      </c>
      <c r="K2" t="s">
        <v>48</v>
      </c>
    </row>
    <row r="3" spans="1:11" ht="12.75">
      <c r="A3" t="s">
        <v>144</v>
      </c>
      <c r="B3" t="s">
        <v>157</v>
      </c>
      <c r="K3" t="s">
        <v>49</v>
      </c>
    </row>
    <row r="4" spans="1:14" ht="12.75">
      <c r="A4" s="116" t="s">
        <v>22</v>
      </c>
      <c r="B4" s="121" t="s">
        <v>111</v>
      </c>
      <c r="C4" s="119"/>
      <c r="D4" s="118" t="s">
        <v>112</v>
      </c>
      <c r="E4" s="119"/>
      <c r="F4" s="123" t="s">
        <v>113</v>
      </c>
      <c r="G4" s="119"/>
      <c r="H4" s="123" t="s">
        <v>114</v>
      </c>
      <c r="I4" s="119"/>
      <c r="J4" s="123" t="s">
        <v>115</v>
      </c>
      <c r="K4" s="119"/>
      <c r="L4" s="118" t="s">
        <v>116</v>
      </c>
      <c r="M4" s="119"/>
      <c r="N4" s="35"/>
    </row>
    <row r="5" spans="1:14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36"/>
    </row>
    <row r="6" spans="1:14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36"/>
    </row>
    <row r="7" spans="1:14" ht="12.75">
      <c r="A7" s="20" t="s">
        <v>82</v>
      </c>
      <c r="B7" s="21">
        <v>300</v>
      </c>
      <c r="C7" s="21">
        <v>138</v>
      </c>
      <c r="D7" s="21">
        <v>662</v>
      </c>
      <c r="E7" s="21">
        <v>328</v>
      </c>
      <c r="F7" s="21">
        <v>581</v>
      </c>
      <c r="G7" s="21">
        <v>307</v>
      </c>
      <c r="H7" s="21">
        <v>605</v>
      </c>
      <c r="I7" s="21">
        <v>286</v>
      </c>
      <c r="J7" s="21">
        <v>575</v>
      </c>
      <c r="K7" s="21">
        <v>285</v>
      </c>
      <c r="L7" s="22">
        <v>575</v>
      </c>
      <c r="M7" s="21">
        <v>336</v>
      </c>
      <c r="N7" s="37"/>
    </row>
    <row r="8" spans="1:14" ht="12.75">
      <c r="A8" s="23" t="s">
        <v>108</v>
      </c>
      <c r="B8" s="21">
        <v>308</v>
      </c>
      <c r="C8" s="21">
        <v>133</v>
      </c>
      <c r="D8" s="21">
        <v>526</v>
      </c>
      <c r="E8" s="21">
        <v>244</v>
      </c>
      <c r="F8" s="21">
        <v>462</v>
      </c>
      <c r="G8" s="21">
        <v>254</v>
      </c>
      <c r="H8" s="21">
        <v>484</v>
      </c>
      <c r="I8" s="21">
        <v>244</v>
      </c>
      <c r="J8" s="21">
        <v>468</v>
      </c>
      <c r="K8" s="21">
        <v>272</v>
      </c>
      <c r="L8" s="22">
        <v>350</v>
      </c>
      <c r="M8" s="21">
        <v>196</v>
      </c>
      <c r="N8" s="37"/>
    </row>
    <row r="9" spans="1:14" ht="12.75">
      <c r="A9" s="24" t="s">
        <v>84</v>
      </c>
      <c r="B9" s="25">
        <v>19</v>
      </c>
      <c r="C9" s="25">
        <v>8</v>
      </c>
      <c r="D9" s="25">
        <v>63</v>
      </c>
      <c r="E9" s="25">
        <v>35</v>
      </c>
      <c r="F9" s="25">
        <v>36</v>
      </c>
      <c r="G9" s="25">
        <v>22</v>
      </c>
      <c r="H9" s="25">
        <v>43</v>
      </c>
      <c r="I9" s="25">
        <v>25</v>
      </c>
      <c r="J9" s="25">
        <v>48</v>
      </c>
      <c r="K9" s="25">
        <v>28</v>
      </c>
      <c r="L9" s="26">
        <v>25</v>
      </c>
      <c r="M9" s="25">
        <v>18</v>
      </c>
      <c r="N9" s="35"/>
    </row>
    <row r="10" spans="1:14" ht="12.75">
      <c r="A10" s="27" t="s">
        <v>85</v>
      </c>
      <c r="B10" s="25">
        <v>16</v>
      </c>
      <c r="C10" s="25">
        <v>8</v>
      </c>
      <c r="D10" s="25">
        <v>27</v>
      </c>
      <c r="E10" s="25">
        <v>15</v>
      </c>
      <c r="F10" s="25">
        <v>25</v>
      </c>
      <c r="G10" s="25">
        <v>14</v>
      </c>
      <c r="H10" s="25">
        <v>40</v>
      </c>
      <c r="I10" s="25">
        <v>21</v>
      </c>
      <c r="J10" s="25">
        <v>26</v>
      </c>
      <c r="K10" s="25">
        <v>17</v>
      </c>
      <c r="L10" s="26">
        <v>21</v>
      </c>
      <c r="M10" s="25">
        <v>17</v>
      </c>
      <c r="N10" s="35"/>
    </row>
    <row r="11" spans="1:14" ht="12.75">
      <c r="A11" s="24" t="s">
        <v>86</v>
      </c>
      <c r="B11" s="25">
        <v>15</v>
      </c>
      <c r="C11" s="25">
        <v>5</v>
      </c>
      <c r="D11" s="25">
        <v>30</v>
      </c>
      <c r="E11" s="25">
        <v>13</v>
      </c>
      <c r="F11" s="25">
        <v>31</v>
      </c>
      <c r="G11" s="25">
        <v>17</v>
      </c>
      <c r="H11" s="25">
        <v>28</v>
      </c>
      <c r="I11" s="25">
        <v>13</v>
      </c>
      <c r="J11" s="25">
        <v>40</v>
      </c>
      <c r="K11" s="25">
        <v>20</v>
      </c>
      <c r="L11" s="26">
        <v>26</v>
      </c>
      <c r="M11" s="25">
        <v>16</v>
      </c>
      <c r="N11" s="35"/>
    </row>
    <row r="12" spans="1:14" ht="12.75">
      <c r="A12" s="27" t="s">
        <v>85</v>
      </c>
      <c r="B12" s="25">
        <v>11</v>
      </c>
      <c r="C12" s="25">
        <v>1</v>
      </c>
      <c r="D12" s="25">
        <v>20</v>
      </c>
      <c r="E12" s="25">
        <v>11</v>
      </c>
      <c r="F12" s="25">
        <v>27</v>
      </c>
      <c r="G12" s="25">
        <v>17</v>
      </c>
      <c r="H12" s="25">
        <v>18</v>
      </c>
      <c r="I12" s="25">
        <v>11</v>
      </c>
      <c r="J12" s="25">
        <v>23</v>
      </c>
      <c r="K12" s="25">
        <v>15</v>
      </c>
      <c r="L12" s="26">
        <v>23</v>
      </c>
      <c r="M12" s="25">
        <v>15</v>
      </c>
      <c r="N12" s="35"/>
    </row>
    <row r="13" spans="1:14" ht="12.75">
      <c r="A13" s="24" t="s">
        <v>87</v>
      </c>
      <c r="B13" s="25">
        <v>11</v>
      </c>
      <c r="C13" s="25">
        <v>3</v>
      </c>
      <c r="D13" s="25">
        <v>23</v>
      </c>
      <c r="E13" s="25">
        <v>9</v>
      </c>
      <c r="F13" s="25">
        <v>16</v>
      </c>
      <c r="G13" s="25">
        <v>10</v>
      </c>
      <c r="H13" s="25">
        <v>22</v>
      </c>
      <c r="I13" s="25">
        <v>13</v>
      </c>
      <c r="J13" s="25">
        <v>17</v>
      </c>
      <c r="K13" s="25">
        <v>10</v>
      </c>
      <c r="L13" s="26">
        <v>18</v>
      </c>
      <c r="M13" s="25">
        <v>10</v>
      </c>
      <c r="N13" s="35"/>
    </row>
    <row r="14" spans="1:14" ht="12.75">
      <c r="A14" s="27" t="s">
        <v>85</v>
      </c>
      <c r="B14" s="25">
        <v>12</v>
      </c>
      <c r="C14" s="25">
        <v>4</v>
      </c>
      <c r="D14" s="25">
        <v>17</v>
      </c>
      <c r="E14" s="25">
        <v>7</v>
      </c>
      <c r="F14" s="25">
        <v>17</v>
      </c>
      <c r="G14" s="25">
        <v>8</v>
      </c>
      <c r="H14" s="25">
        <v>27</v>
      </c>
      <c r="I14" s="25">
        <v>14</v>
      </c>
      <c r="J14" s="25">
        <v>11</v>
      </c>
      <c r="K14" s="25">
        <v>9</v>
      </c>
      <c r="L14" s="26">
        <v>8</v>
      </c>
      <c r="M14" s="25">
        <v>3</v>
      </c>
      <c r="N14" s="35"/>
    </row>
    <row r="15" spans="1:14" ht="12.75">
      <c r="A15" s="24" t="s">
        <v>88</v>
      </c>
      <c r="B15" s="25">
        <v>15</v>
      </c>
      <c r="C15" s="25">
        <v>4</v>
      </c>
      <c r="D15" s="25">
        <v>52</v>
      </c>
      <c r="E15" s="25">
        <v>25</v>
      </c>
      <c r="F15" s="25">
        <v>38</v>
      </c>
      <c r="G15" s="25">
        <v>22</v>
      </c>
      <c r="H15" s="25">
        <v>39</v>
      </c>
      <c r="I15" s="25">
        <v>19</v>
      </c>
      <c r="J15" s="25">
        <v>46</v>
      </c>
      <c r="K15" s="25">
        <v>28</v>
      </c>
      <c r="L15" s="26">
        <v>37</v>
      </c>
      <c r="M15" s="25">
        <v>26</v>
      </c>
      <c r="N15" s="35"/>
    </row>
    <row r="16" spans="1:15" ht="12.75">
      <c r="A16" s="27" t="s">
        <v>85</v>
      </c>
      <c r="B16" s="25">
        <v>24</v>
      </c>
      <c r="C16" s="25">
        <v>12</v>
      </c>
      <c r="D16" s="25">
        <v>35</v>
      </c>
      <c r="E16" s="25">
        <v>19</v>
      </c>
      <c r="F16" s="25">
        <v>29</v>
      </c>
      <c r="G16" s="25">
        <v>15</v>
      </c>
      <c r="H16" s="25">
        <v>40</v>
      </c>
      <c r="I16" s="25">
        <v>18</v>
      </c>
      <c r="J16" s="25">
        <v>26</v>
      </c>
      <c r="K16" s="25">
        <v>17</v>
      </c>
      <c r="L16" s="26">
        <v>29</v>
      </c>
      <c r="M16" s="25">
        <v>20</v>
      </c>
      <c r="N16" s="35"/>
      <c r="O16" s="68"/>
    </row>
    <row r="17" spans="1:14" ht="12.75">
      <c r="A17" s="24" t="s">
        <v>89</v>
      </c>
      <c r="B17" s="25">
        <v>22</v>
      </c>
      <c r="C17" s="25">
        <v>7</v>
      </c>
      <c r="D17" s="25">
        <v>43</v>
      </c>
      <c r="E17" s="25">
        <v>16</v>
      </c>
      <c r="F17" s="25">
        <v>28</v>
      </c>
      <c r="G17" s="25">
        <v>10</v>
      </c>
      <c r="H17" s="25">
        <v>37</v>
      </c>
      <c r="I17" s="25">
        <v>21</v>
      </c>
      <c r="J17" s="25">
        <v>35</v>
      </c>
      <c r="K17" s="25">
        <v>24</v>
      </c>
      <c r="L17" s="26">
        <v>44</v>
      </c>
      <c r="M17" s="25">
        <v>29</v>
      </c>
      <c r="N17" s="35"/>
    </row>
    <row r="18" spans="1:14" ht="12.75">
      <c r="A18" s="27" t="s">
        <v>85</v>
      </c>
      <c r="B18" s="25">
        <v>21</v>
      </c>
      <c r="C18" s="25">
        <v>12</v>
      </c>
      <c r="D18" s="25">
        <v>36</v>
      </c>
      <c r="E18" s="25">
        <v>15</v>
      </c>
      <c r="F18" s="25">
        <v>21</v>
      </c>
      <c r="G18" s="25">
        <v>10</v>
      </c>
      <c r="H18" s="25">
        <v>28</v>
      </c>
      <c r="I18" s="25">
        <v>12</v>
      </c>
      <c r="J18" s="25">
        <v>34</v>
      </c>
      <c r="K18" s="25">
        <v>19</v>
      </c>
      <c r="L18" s="26">
        <v>22</v>
      </c>
      <c r="M18" s="25">
        <v>17</v>
      </c>
      <c r="N18" s="35"/>
    </row>
    <row r="19" spans="1:14" ht="12.75">
      <c r="A19" s="24" t="s">
        <v>90</v>
      </c>
      <c r="B19" s="25">
        <v>10</v>
      </c>
      <c r="C19" s="25">
        <v>4</v>
      </c>
      <c r="D19" s="25">
        <v>29</v>
      </c>
      <c r="E19" s="25">
        <v>17</v>
      </c>
      <c r="F19" s="25">
        <v>18</v>
      </c>
      <c r="G19" s="25">
        <v>7</v>
      </c>
      <c r="H19" s="25">
        <v>29</v>
      </c>
      <c r="I19" s="25">
        <v>15</v>
      </c>
      <c r="J19" s="25">
        <v>17</v>
      </c>
      <c r="K19" s="25">
        <v>7</v>
      </c>
      <c r="L19" s="26">
        <v>18</v>
      </c>
      <c r="M19" s="25">
        <v>12</v>
      </c>
      <c r="N19" s="35"/>
    </row>
    <row r="20" spans="1:14" ht="12.75">
      <c r="A20" s="27" t="s">
        <v>85</v>
      </c>
      <c r="B20" s="25">
        <v>7</v>
      </c>
      <c r="C20" s="25">
        <v>3</v>
      </c>
      <c r="D20" s="25">
        <v>21</v>
      </c>
      <c r="E20" s="25">
        <v>15</v>
      </c>
      <c r="F20" s="25">
        <v>25</v>
      </c>
      <c r="G20" s="25">
        <v>15</v>
      </c>
      <c r="H20" s="25">
        <v>18</v>
      </c>
      <c r="I20" s="25">
        <v>10</v>
      </c>
      <c r="J20" s="25">
        <v>19</v>
      </c>
      <c r="K20" s="25">
        <v>16</v>
      </c>
      <c r="L20" s="26">
        <v>10</v>
      </c>
      <c r="M20" s="25">
        <v>7</v>
      </c>
      <c r="N20" s="35"/>
    </row>
    <row r="21" spans="1:14" ht="12.75">
      <c r="A21" s="24" t="s">
        <v>91</v>
      </c>
      <c r="B21" s="25">
        <v>16</v>
      </c>
      <c r="C21" s="25">
        <v>4</v>
      </c>
      <c r="D21" s="25">
        <v>24</v>
      </c>
      <c r="E21" s="25">
        <v>12</v>
      </c>
      <c r="F21" s="25">
        <v>20</v>
      </c>
      <c r="G21" s="25">
        <v>8</v>
      </c>
      <c r="H21" s="25">
        <v>22</v>
      </c>
      <c r="I21" s="25">
        <v>14</v>
      </c>
      <c r="J21" s="25">
        <v>17</v>
      </c>
      <c r="K21" s="25">
        <v>12</v>
      </c>
      <c r="L21" s="26">
        <v>23</v>
      </c>
      <c r="M21" s="25">
        <v>17</v>
      </c>
      <c r="N21" s="35"/>
    </row>
    <row r="22" spans="1:14" ht="12.75">
      <c r="A22" s="27" t="s">
        <v>85</v>
      </c>
      <c r="B22" s="25">
        <v>6</v>
      </c>
      <c r="C22" s="25">
        <v>1</v>
      </c>
      <c r="D22" s="25">
        <v>31</v>
      </c>
      <c r="E22" s="25">
        <v>18</v>
      </c>
      <c r="F22" s="25">
        <v>15</v>
      </c>
      <c r="G22" s="25">
        <v>9</v>
      </c>
      <c r="H22" s="25">
        <v>22</v>
      </c>
      <c r="I22" s="25">
        <v>7</v>
      </c>
      <c r="J22" s="25">
        <v>19</v>
      </c>
      <c r="K22" s="25">
        <v>10</v>
      </c>
      <c r="L22" s="26">
        <v>11</v>
      </c>
      <c r="M22" s="25">
        <v>10</v>
      </c>
      <c r="N22" s="35"/>
    </row>
    <row r="23" spans="1:14" ht="12.75">
      <c r="A23" s="24" t="s">
        <v>92</v>
      </c>
      <c r="B23" s="25">
        <v>32</v>
      </c>
      <c r="C23" s="25">
        <v>14</v>
      </c>
      <c r="D23" s="25">
        <v>57</v>
      </c>
      <c r="E23" s="25">
        <v>22</v>
      </c>
      <c r="F23" s="25">
        <v>44</v>
      </c>
      <c r="G23" s="25">
        <v>24</v>
      </c>
      <c r="H23" s="25">
        <v>39</v>
      </c>
      <c r="I23" s="25">
        <v>23</v>
      </c>
      <c r="J23" s="25">
        <v>47</v>
      </c>
      <c r="K23" s="25">
        <v>32</v>
      </c>
      <c r="L23" s="26">
        <v>41</v>
      </c>
      <c r="M23" s="25">
        <v>24</v>
      </c>
      <c r="N23" s="35"/>
    </row>
    <row r="24" spans="1:15" ht="12.75">
      <c r="A24" s="27" t="s">
        <v>85</v>
      </c>
      <c r="B24" s="25">
        <v>24</v>
      </c>
      <c r="C24" s="25">
        <v>11</v>
      </c>
      <c r="D24" s="25">
        <v>41</v>
      </c>
      <c r="E24" s="25">
        <v>19</v>
      </c>
      <c r="F24" s="25">
        <v>35</v>
      </c>
      <c r="G24" s="25">
        <v>18</v>
      </c>
      <c r="H24" s="25">
        <v>31</v>
      </c>
      <c r="I24" s="25">
        <v>13</v>
      </c>
      <c r="J24" s="25">
        <v>39</v>
      </c>
      <c r="K24" s="25">
        <v>20</v>
      </c>
      <c r="L24" s="26">
        <v>26</v>
      </c>
      <c r="M24" s="25">
        <v>18</v>
      </c>
      <c r="N24" s="35"/>
      <c r="O24" s="68"/>
    </row>
    <row r="25" spans="1:14" ht="12.75">
      <c r="A25" s="24" t="s">
        <v>93</v>
      </c>
      <c r="B25" s="25">
        <v>33</v>
      </c>
      <c r="C25" s="25">
        <v>17</v>
      </c>
      <c r="D25" s="25">
        <v>36</v>
      </c>
      <c r="E25" s="25">
        <v>15</v>
      </c>
      <c r="F25" s="25">
        <v>30</v>
      </c>
      <c r="G25" s="25">
        <v>19</v>
      </c>
      <c r="H25" s="25">
        <v>35</v>
      </c>
      <c r="I25" s="25">
        <v>20</v>
      </c>
      <c r="J25" s="25">
        <v>33</v>
      </c>
      <c r="K25" s="25">
        <v>25</v>
      </c>
      <c r="L25" s="26">
        <v>42</v>
      </c>
      <c r="M25" s="25">
        <v>29</v>
      </c>
      <c r="N25" s="35"/>
    </row>
    <row r="26" spans="1:14" ht="12.75">
      <c r="A26" s="27" t="s">
        <v>85</v>
      </c>
      <c r="B26" s="25">
        <v>25</v>
      </c>
      <c r="C26" s="25">
        <v>10</v>
      </c>
      <c r="D26" s="25">
        <v>25</v>
      </c>
      <c r="E26" s="25">
        <v>9</v>
      </c>
      <c r="F26" s="25">
        <v>29</v>
      </c>
      <c r="G26" s="25">
        <v>18</v>
      </c>
      <c r="H26" s="25">
        <v>26</v>
      </c>
      <c r="I26" s="25">
        <v>17</v>
      </c>
      <c r="J26" s="25">
        <v>32</v>
      </c>
      <c r="K26" s="25">
        <v>21</v>
      </c>
      <c r="L26" s="26">
        <v>21</v>
      </c>
      <c r="M26" s="25">
        <v>12</v>
      </c>
      <c r="N26" s="35"/>
    </row>
    <row r="27" spans="1:14" ht="12.75">
      <c r="A27" s="24" t="s">
        <v>94</v>
      </c>
      <c r="B27" s="25">
        <v>16</v>
      </c>
      <c r="C27" s="25">
        <v>8</v>
      </c>
      <c r="D27" s="25">
        <v>37</v>
      </c>
      <c r="E27" s="25">
        <v>19</v>
      </c>
      <c r="F27" s="25">
        <v>41</v>
      </c>
      <c r="G27" s="25">
        <v>23</v>
      </c>
      <c r="H27" s="25">
        <v>43</v>
      </c>
      <c r="I27" s="25">
        <v>18</v>
      </c>
      <c r="J27" s="25">
        <v>46</v>
      </c>
      <c r="K27" s="25">
        <v>20</v>
      </c>
      <c r="L27" s="26">
        <v>40</v>
      </c>
      <c r="M27" s="25">
        <v>25</v>
      </c>
      <c r="N27" s="35"/>
    </row>
    <row r="28" spans="1:14" ht="12.75">
      <c r="A28" s="27" t="s">
        <v>85</v>
      </c>
      <c r="B28" s="25">
        <v>24</v>
      </c>
      <c r="C28" s="25">
        <v>13</v>
      </c>
      <c r="D28" s="25">
        <v>33</v>
      </c>
      <c r="E28" s="25">
        <v>16</v>
      </c>
      <c r="F28" s="25">
        <v>23</v>
      </c>
      <c r="G28" s="25">
        <v>13</v>
      </c>
      <c r="H28" s="25">
        <v>28</v>
      </c>
      <c r="I28" s="25">
        <v>17</v>
      </c>
      <c r="J28" s="25">
        <v>40</v>
      </c>
      <c r="K28" s="25">
        <v>15</v>
      </c>
      <c r="L28" s="26">
        <v>30</v>
      </c>
      <c r="M28" s="25">
        <v>18</v>
      </c>
      <c r="N28" s="35"/>
    </row>
    <row r="29" spans="1:14" ht="12.75">
      <c r="A29" s="24" t="s">
        <v>95</v>
      </c>
      <c r="B29" s="25">
        <v>23</v>
      </c>
      <c r="C29" s="25">
        <v>11</v>
      </c>
      <c r="D29" s="25">
        <v>41</v>
      </c>
      <c r="E29" s="25">
        <v>16</v>
      </c>
      <c r="F29" s="25">
        <v>36</v>
      </c>
      <c r="G29" s="25">
        <v>22</v>
      </c>
      <c r="H29" s="25">
        <v>39</v>
      </c>
      <c r="I29" s="25">
        <v>20</v>
      </c>
      <c r="J29" s="25">
        <v>43</v>
      </c>
      <c r="K29" s="25">
        <v>29</v>
      </c>
      <c r="L29" s="26">
        <v>43</v>
      </c>
      <c r="M29" s="25">
        <v>19</v>
      </c>
      <c r="N29" s="35"/>
    </row>
    <row r="30" spans="1:14" ht="12.75">
      <c r="A30" s="27" t="s">
        <v>85</v>
      </c>
      <c r="B30" s="25">
        <v>16</v>
      </c>
      <c r="C30" s="25">
        <v>5</v>
      </c>
      <c r="D30" s="25">
        <v>27</v>
      </c>
      <c r="E30" s="25">
        <v>15</v>
      </c>
      <c r="F30" s="25">
        <v>33</v>
      </c>
      <c r="G30" s="25">
        <v>16</v>
      </c>
      <c r="H30" s="25">
        <v>31</v>
      </c>
      <c r="I30" s="25">
        <v>19</v>
      </c>
      <c r="J30" s="25">
        <v>33</v>
      </c>
      <c r="K30" s="25">
        <v>19</v>
      </c>
      <c r="L30" s="26">
        <v>33</v>
      </c>
      <c r="M30" s="25">
        <v>23</v>
      </c>
      <c r="N30" s="35"/>
    </row>
    <row r="31" spans="1:14" ht="12.75">
      <c r="A31" s="20" t="s">
        <v>96</v>
      </c>
      <c r="B31" s="28">
        <f aca="true" t="shared" si="0" ref="B31:M32">SUM(B29,B27,B25,B23,B21,B19,B17,B15,B13,B11,B9)</f>
        <v>212</v>
      </c>
      <c r="C31" s="28">
        <f t="shared" si="0"/>
        <v>85</v>
      </c>
      <c r="D31" s="28">
        <f t="shared" si="0"/>
        <v>435</v>
      </c>
      <c r="E31" s="28">
        <f t="shared" si="0"/>
        <v>199</v>
      </c>
      <c r="F31" s="28">
        <f t="shared" si="0"/>
        <v>338</v>
      </c>
      <c r="G31" s="28">
        <f t="shared" si="0"/>
        <v>184</v>
      </c>
      <c r="H31" s="28">
        <f t="shared" si="0"/>
        <v>376</v>
      </c>
      <c r="I31" s="28">
        <f t="shared" si="0"/>
        <v>201</v>
      </c>
      <c r="J31" s="28">
        <f t="shared" si="0"/>
        <v>389</v>
      </c>
      <c r="K31" s="28">
        <f t="shared" si="0"/>
        <v>235</v>
      </c>
      <c r="L31" s="29">
        <f t="shared" si="0"/>
        <v>357</v>
      </c>
      <c r="M31" s="28">
        <f t="shared" si="0"/>
        <v>225</v>
      </c>
      <c r="N31" s="37"/>
    </row>
    <row r="32" spans="1:14" ht="12.75">
      <c r="A32" s="23" t="s">
        <v>85</v>
      </c>
      <c r="B32" s="21">
        <f>SUM(B30,B28,B26,B24,B22,B20,B18,B16,B14,B12,B10)</f>
        <v>186</v>
      </c>
      <c r="C32" s="21">
        <f t="shared" si="0"/>
        <v>80</v>
      </c>
      <c r="D32" s="21">
        <f t="shared" si="0"/>
        <v>313</v>
      </c>
      <c r="E32" s="21">
        <f t="shared" si="0"/>
        <v>159</v>
      </c>
      <c r="F32" s="21">
        <f t="shared" si="0"/>
        <v>279</v>
      </c>
      <c r="G32" s="21">
        <f t="shared" si="0"/>
        <v>153</v>
      </c>
      <c r="H32" s="21">
        <f t="shared" si="0"/>
        <v>309</v>
      </c>
      <c r="I32" s="21">
        <f t="shared" si="0"/>
        <v>159</v>
      </c>
      <c r="J32" s="21">
        <f t="shared" si="0"/>
        <v>302</v>
      </c>
      <c r="K32" s="21">
        <f t="shared" si="0"/>
        <v>178</v>
      </c>
      <c r="L32" s="22">
        <f t="shared" si="0"/>
        <v>234</v>
      </c>
      <c r="M32" s="21">
        <f>SUM(M30,M28,M26,M24,M22,M20,M18,M16,M14,M12,M10)</f>
        <v>160</v>
      </c>
      <c r="N32" s="37"/>
    </row>
    <row r="33" spans="1:14" ht="12.75">
      <c r="A33" s="20" t="s">
        <v>97</v>
      </c>
      <c r="B33" s="28">
        <f aca="true" t="shared" si="1" ref="B33:M34">SUM(B31,B7)</f>
        <v>512</v>
      </c>
      <c r="C33" s="28">
        <f t="shared" si="1"/>
        <v>223</v>
      </c>
      <c r="D33" s="28">
        <f t="shared" si="1"/>
        <v>1097</v>
      </c>
      <c r="E33" s="28">
        <f t="shared" si="1"/>
        <v>527</v>
      </c>
      <c r="F33" s="28">
        <f t="shared" si="1"/>
        <v>919</v>
      </c>
      <c r="G33" s="28">
        <f t="shared" si="1"/>
        <v>491</v>
      </c>
      <c r="H33" s="28">
        <f t="shared" si="1"/>
        <v>981</v>
      </c>
      <c r="I33" s="28">
        <f t="shared" si="1"/>
        <v>487</v>
      </c>
      <c r="J33" s="28">
        <f t="shared" si="1"/>
        <v>964</v>
      </c>
      <c r="K33" s="28">
        <f t="shared" si="1"/>
        <v>520</v>
      </c>
      <c r="L33" s="29">
        <f t="shared" si="1"/>
        <v>932</v>
      </c>
      <c r="M33" s="28">
        <f t="shared" si="1"/>
        <v>561</v>
      </c>
      <c r="N33" s="37"/>
    </row>
    <row r="34" spans="1:14" ht="12.75">
      <c r="A34" s="23" t="s">
        <v>98</v>
      </c>
      <c r="B34" s="21">
        <f t="shared" si="1"/>
        <v>494</v>
      </c>
      <c r="C34" s="21">
        <f t="shared" si="1"/>
        <v>213</v>
      </c>
      <c r="D34" s="21">
        <f t="shared" si="1"/>
        <v>839</v>
      </c>
      <c r="E34" s="21">
        <f t="shared" si="1"/>
        <v>403</v>
      </c>
      <c r="F34" s="21">
        <f t="shared" si="1"/>
        <v>741</v>
      </c>
      <c r="G34" s="21">
        <f t="shared" si="1"/>
        <v>407</v>
      </c>
      <c r="H34" s="21">
        <f t="shared" si="1"/>
        <v>793</v>
      </c>
      <c r="I34" s="21">
        <f t="shared" si="1"/>
        <v>403</v>
      </c>
      <c r="J34" s="21">
        <f t="shared" si="1"/>
        <v>770</v>
      </c>
      <c r="K34" s="21">
        <f t="shared" si="1"/>
        <v>450</v>
      </c>
      <c r="L34" s="22">
        <f t="shared" si="1"/>
        <v>584</v>
      </c>
      <c r="M34" s="21">
        <f t="shared" si="1"/>
        <v>356</v>
      </c>
      <c r="N34" s="37"/>
    </row>
  </sheetData>
  <sheetProtection/>
  <mergeCells count="8">
    <mergeCell ref="L1:N1"/>
    <mergeCell ref="A4:A5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64.875" style="0" customWidth="1"/>
    <col min="2" max="2" width="11.875" style="0" customWidth="1"/>
    <col min="3" max="3" width="16.875" style="0" customWidth="1"/>
    <col min="5" max="5" width="14.625" style="0" customWidth="1"/>
    <col min="6" max="6" width="12.875" style="0" customWidth="1"/>
  </cols>
  <sheetData>
    <row r="1" spans="1:6" ht="15.75">
      <c r="A1" s="16" t="s">
        <v>117</v>
      </c>
      <c r="B1" s="38"/>
      <c r="C1" s="38"/>
      <c r="D1" s="38"/>
      <c r="E1" s="38"/>
      <c r="F1" s="7" t="s">
        <v>118</v>
      </c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C3" s="38"/>
      <c r="D3" s="38"/>
      <c r="E3" s="38"/>
      <c r="F3" s="38" t="s">
        <v>119</v>
      </c>
    </row>
    <row r="4" spans="1:6" ht="12.75">
      <c r="A4" s="39"/>
      <c r="B4" s="40"/>
      <c r="C4" s="41" t="s">
        <v>120</v>
      </c>
      <c r="D4" s="42"/>
      <c r="E4" s="43" t="s">
        <v>121</v>
      </c>
      <c r="F4" s="40"/>
    </row>
    <row r="5" spans="1:6" ht="12.75">
      <c r="A5" s="44"/>
      <c r="B5" s="45" t="s">
        <v>122</v>
      </c>
      <c r="C5" s="46" t="s">
        <v>172</v>
      </c>
      <c r="D5" s="47"/>
      <c r="E5" s="48" t="s">
        <v>123</v>
      </c>
      <c r="F5" s="49"/>
    </row>
    <row r="6" spans="1:6" ht="12.75">
      <c r="A6" s="44" t="s">
        <v>124</v>
      </c>
      <c r="B6" s="50" t="s">
        <v>125</v>
      </c>
      <c r="C6" s="46"/>
      <c r="D6" s="51" t="s">
        <v>126</v>
      </c>
      <c r="E6" s="39"/>
      <c r="F6" s="46" t="s">
        <v>127</v>
      </c>
    </row>
    <row r="7" spans="1:6" ht="12.75">
      <c r="A7" s="44"/>
      <c r="B7" s="46" t="s">
        <v>171</v>
      </c>
      <c r="C7" s="46" t="s">
        <v>128</v>
      </c>
      <c r="D7" s="46" t="s">
        <v>129</v>
      </c>
      <c r="E7" s="44" t="s">
        <v>19</v>
      </c>
      <c r="F7" s="46" t="s">
        <v>130</v>
      </c>
    </row>
    <row r="8" spans="1:6" ht="12.75">
      <c r="A8" s="52"/>
      <c r="B8" s="53"/>
      <c r="C8" s="53"/>
      <c r="D8" s="54"/>
      <c r="E8" s="52"/>
      <c r="F8" s="46" t="s">
        <v>173</v>
      </c>
    </row>
    <row r="9" spans="1:6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</row>
    <row r="10" spans="1:6" ht="12.75">
      <c r="A10" s="55" t="s">
        <v>131</v>
      </c>
      <c r="B10" s="83">
        <f>SUM(B12:B29)</f>
        <v>10894</v>
      </c>
      <c r="C10" s="83">
        <f>SUM(C12:C29)</f>
        <v>10827.900000000001</v>
      </c>
      <c r="D10" s="9">
        <f aca="true" t="shared" si="0" ref="D10:D28">ROUND((C10/B10)*100,1)</f>
        <v>99.4</v>
      </c>
      <c r="E10" s="69">
        <f>SUM(E12:E29)</f>
        <v>1557</v>
      </c>
      <c r="F10" s="69">
        <f>SUM(F12:F29)</f>
        <v>1434</v>
      </c>
    </row>
    <row r="11" spans="1:6" ht="12.75">
      <c r="A11" s="56" t="s">
        <v>132</v>
      </c>
      <c r="B11" s="9"/>
      <c r="C11" s="9"/>
      <c r="D11" s="9"/>
      <c r="E11" s="9"/>
      <c r="F11" s="9"/>
    </row>
    <row r="12" spans="1:6" ht="12.75">
      <c r="A12" s="56" t="s">
        <v>160</v>
      </c>
      <c r="B12" s="82">
        <v>733.19</v>
      </c>
      <c r="C12" s="57">
        <v>729.88</v>
      </c>
      <c r="D12" s="9">
        <f t="shared" si="0"/>
        <v>99.5</v>
      </c>
      <c r="E12" s="9">
        <v>113</v>
      </c>
      <c r="F12" s="9">
        <v>105</v>
      </c>
    </row>
    <row r="13" spans="1:6" ht="12.75">
      <c r="A13" s="56" t="s">
        <v>133</v>
      </c>
      <c r="B13" s="82">
        <v>350.66</v>
      </c>
      <c r="C13" s="9">
        <v>346.86</v>
      </c>
      <c r="D13" s="9">
        <f t="shared" si="0"/>
        <v>98.9</v>
      </c>
      <c r="E13" s="9">
        <v>92</v>
      </c>
      <c r="F13" s="9">
        <v>90</v>
      </c>
    </row>
    <row r="14" spans="1:6" ht="12.75">
      <c r="A14" s="56" t="s">
        <v>162</v>
      </c>
      <c r="B14" s="82">
        <v>544.08</v>
      </c>
      <c r="C14" s="9">
        <v>530.08</v>
      </c>
      <c r="D14" s="9">
        <f t="shared" si="0"/>
        <v>97.4</v>
      </c>
      <c r="E14" s="9">
        <v>137</v>
      </c>
      <c r="F14" s="9">
        <v>133</v>
      </c>
    </row>
    <row r="15" spans="1:6" ht="12.75">
      <c r="A15" s="56" t="s">
        <v>161</v>
      </c>
      <c r="B15" s="84">
        <v>784.83</v>
      </c>
      <c r="C15" s="84">
        <v>779.03</v>
      </c>
      <c r="D15" s="9">
        <f t="shared" si="0"/>
        <v>99.3</v>
      </c>
      <c r="E15" s="9">
        <v>228</v>
      </c>
      <c r="F15" s="9">
        <v>225</v>
      </c>
    </row>
    <row r="16" spans="1:6" ht="12.75">
      <c r="A16" s="56" t="s">
        <v>165</v>
      </c>
      <c r="B16" s="84">
        <v>170.23</v>
      </c>
      <c r="C16" s="84">
        <v>168.49</v>
      </c>
      <c r="D16" s="9">
        <f t="shared" si="0"/>
        <v>99</v>
      </c>
      <c r="E16" s="9">
        <v>36</v>
      </c>
      <c r="F16" s="9">
        <v>36</v>
      </c>
    </row>
    <row r="17" spans="1:6" ht="12.75">
      <c r="A17" s="56" t="s">
        <v>164</v>
      </c>
      <c r="B17" s="84">
        <v>1064.8</v>
      </c>
      <c r="C17" s="84">
        <v>1063.31</v>
      </c>
      <c r="D17" s="9">
        <f t="shared" si="0"/>
        <v>99.9</v>
      </c>
      <c r="E17" s="9">
        <v>180</v>
      </c>
      <c r="F17" s="9">
        <v>117</v>
      </c>
    </row>
    <row r="18" spans="1:6" ht="12.75">
      <c r="A18" s="56" t="s">
        <v>167</v>
      </c>
      <c r="B18" s="84">
        <v>101.4</v>
      </c>
      <c r="C18" s="84">
        <v>99.72</v>
      </c>
      <c r="D18" s="9">
        <f t="shared" si="0"/>
        <v>98.3</v>
      </c>
      <c r="E18" s="9">
        <v>126</v>
      </c>
      <c r="F18" s="9">
        <v>126</v>
      </c>
    </row>
    <row r="19" spans="1:6" ht="12.75">
      <c r="A19" s="56" t="s">
        <v>148</v>
      </c>
      <c r="B19" s="82">
        <v>19.19</v>
      </c>
      <c r="C19" s="9">
        <v>18.88</v>
      </c>
      <c r="D19" s="9">
        <f>ROUND((C19/B19)*100,1)</f>
        <v>98.4</v>
      </c>
      <c r="E19" s="9">
        <v>62</v>
      </c>
      <c r="F19" s="9">
        <v>62</v>
      </c>
    </row>
    <row r="20" spans="1:6" ht="12.75">
      <c r="A20" s="56" t="s">
        <v>168</v>
      </c>
      <c r="B20" s="84">
        <v>562.75</v>
      </c>
      <c r="C20" s="73">
        <v>545.66</v>
      </c>
      <c r="D20" s="9">
        <f t="shared" si="0"/>
        <v>97</v>
      </c>
      <c r="E20" s="9">
        <v>113</v>
      </c>
      <c r="F20" s="9">
        <v>88</v>
      </c>
    </row>
    <row r="21" spans="1:6" ht="12.75">
      <c r="A21" s="56" t="s">
        <v>134</v>
      </c>
      <c r="B21" s="82">
        <v>47.26</v>
      </c>
      <c r="C21" s="9">
        <v>47.25</v>
      </c>
      <c r="D21" s="9">
        <f t="shared" si="0"/>
        <v>100</v>
      </c>
      <c r="E21" s="9">
        <v>3</v>
      </c>
      <c r="F21" s="9">
        <v>0</v>
      </c>
    </row>
    <row r="22" spans="1:6" ht="12.75">
      <c r="A22" s="56" t="s">
        <v>145</v>
      </c>
      <c r="B22" s="84">
        <v>3091.22</v>
      </c>
      <c r="C22" s="73">
        <v>3090.11</v>
      </c>
      <c r="D22" s="9">
        <f t="shared" si="0"/>
        <v>100</v>
      </c>
      <c r="E22" s="9">
        <v>172</v>
      </c>
      <c r="F22" s="9">
        <v>172</v>
      </c>
    </row>
    <row r="23" spans="1:6" ht="12.75">
      <c r="A23" s="56" t="s">
        <v>135</v>
      </c>
      <c r="B23" s="84">
        <v>2320</v>
      </c>
      <c r="C23" s="74">
        <v>2313.5</v>
      </c>
      <c r="D23" s="81">
        <f t="shared" si="0"/>
        <v>99.7</v>
      </c>
      <c r="E23" s="9">
        <v>154</v>
      </c>
      <c r="F23" s="9">
        <v>154</v>
      </c>
    </row>
    <row r="24" spans="1:6" ht="12.75">
      <c r="A24" s="56" t="s">
        <v>170</v>
      </c>
      <c r="B24" s="84">
        <v>442.5</v>
      </c>
      <c r="C24" s="74">
        <v>441.58</v>
      </c>
      <c r="D24" s="81">
        <f t="shared" si="0"/>
        <v>99.8</v>
      </c>
      <c r="E24" s="9">
        <v>40</v>
      </c>
      <c r="F24" s="9">
        <v>40</v>
      </c>
    </row>
    <row r="25" spans="1:6" ht="12.75">
      <c r="A25" s="56" t="s">
        <v>169</v>
      </c>
      <c r="B25" s="84">
        <v>20.08</v>
      </c>
      <c r="C25" s="74">
        <v>19.91</v>
      </c>
      <c r="D25" s="9">
        <f t="shared" si="0"/>
        <v>99.2</v>
      </c>
      <c r="E25" s="9">
        <v>8</v>
      </c>
      <c r="F25" s="9">
        <v>8</v>
      </c>
    </row>
    <row r="26" spans="1:6" ht="12.75">
      <c r="A26" s="56" t="s">
        <v>163</v>
      </c>
      <c r="B26" s="84">
        <v>287.81</v>
      </c>
      <c r="C26" s="74">
        <v>280.77</v>
      </c>
      <c r="D26" s="9">
        <f t="shared" si="0"/>
        <v>97.6</v>
      </c>
      <c r="E26" s="9">
        <v>45</v>
      </c>
      <c r="F26" s="9">
        <v>31</v>
      </c>
    </row>
    <row r="27" spans="1:6" ht="12.75">
      <c r="A27" s="56" t="s">
        <v>166</v>
      </c>
      <c r="B27" s="82">
        <v>352.5</v>
      </c>
      <c r="C27" s="9">
        <v>352.5</v>
      </c>
      <c r="D27" s="9">
        <f>ROUND((C27/B27)*100,1)</f>
        <v>100</v>
      </c>
      <c r="E27" s="9">
        <v>42</v>
      </c>
      <c r="F27" s="9">
        <v>41</v>
      </c>
    </row>
    <row r="28" spans="1:6" ht="12.75">
      <c r="A28" s="58" t="s">
        <v>136</v>
      </c>
      <c r="B28" s="82">
        <v>0.5</v>
      </c>
      <c r="C28" s="9">
        <v>0.33</v>
      </c>
      <c r="D28" s="9">
        <f t="shared" si="0"/>
        <v>66</v>
      </c>
      <c r="E28" s="9">
        <v>5</v>
      </c>
      <c r="F28" s="9">
        <v>5</v>
      </c>
    </row>
    <row r="29" spans="1:6" ht="12.75">
      <c r="A29" s="58" t="s">
        <v>137</v>
      </c>
      <c r="B29" s="85">
        <v>1</v>
      </c>
      <c r="C29" s="9">
        <v>0.04</v>
      </c>
      <c r="D29" s="9">
        <f>ROUND((C29/B29)*100,1)</f>
        <v>4</v>
      </c>
      <c r="E29" s="9">
        <v>1</v>
      </c>
      <c r="F29" s="9">
        <v>1</v>
      </c>
    </row>
    <row r="30" spans="1:5" s="8" customFormat="1" ht="12.75">
      <c r="A30" s="65"/>
      <c r="B30" s="63"/>
      <c r="C30" s="63"/>
      <c r="D30" s="63"/>
      <c r="E30" s="63"/>
    </row>
    <row r="31" spans="1:6" s="8" customFormat="1" ht="12.75">
      <c r="A31" s="65"/>
      <c r="B31" s="63"/>
      <c r="C31" s="63"/>
      <c r="D31" s="63"/>
      <c r="E31" s="63"/>
      <c r="F31" s="63"/>
    </row>
    <row r="33" ht="12.75">
      <c r="B33" t="s">
        <v>142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0.875" style="0" customWidth="1"/>
    <col min="2" max="2" width="56.25390625" style="0" customWidth="1"/>
    <col min="3" max="3" width="31.25390625" style="0" customWidth="1"/>
    <col min="4" max="4" width="18.25390625" style="0" customWidth="1"/>
  </cols>
  <sheetData>
    <row r="1" spans="1:3" ht="15.75">
      <c r="A1" s="122" t="s">
        <v>174</v>
      </c>
      <c r="B1" s="122"/>
      <c r="C1" s="77"/>
    </row>
    <row r="2" ht="15.75">
      <c r="A2" s="16" t="s">
        <v>143</v>
      </c>
    </row>
    <row r="4" spans="1:2" ht="12.75">
      <c r="A4" s="116" t="s">
        <v>124</v>
      </c>
      <c r="B4" s="59" t="s">
        <v>175</v>
      </c>
    </row>
    <row r="5" spans="1:2" ht="12.75">
      <c r="A5" s="117"/>
      <c r="B5" s="25" t="s">
        <v>159</v>
      </c>
    </row>
    <row r="6" spans="1:2" ht="12.75">
      <c r="A6" s="19">
        <v>0</v>
      </c>
      <c r="B6" s="19"/>
    </row>
    <row r="7" spans="1:2" ht="12.75">
      <c r="A7" s="60" t="s">
        <v>138</v>
      </c>
      <c r="B7" s="75">
        <v>20709.1</v>
      </c>
    </row>
    <row r="8" spans="1:2" ht="12.75">
      <c r="A8" s="61" t="s">
        <v>139</v>
      </c>
      <c r="B8" s="62"/>
    </row>
    <row r="9" spans="1:2" ht="12.75">
      <c r="A9" s="18" t="s">
        <v>141</v>
      </c>
      <c r="B9" s="76">
        <v>7811.9</v>
      </c>
    </row>
    <row r="10" spans="1:2" ht="12.75">
      <c r="A10" s="18" t="s">
        <v>149</v>
      </c>
      <c r="B10" s="19">
        <v>302.4</v>
      </c>
    </row>
    <row r="11" spans="1:2" ht="12.75">
      <c r="A11" s="18" t="s">
        <v>151</v>
      </c>
      <c r="B11" s="79">
        <v>11920.9</v>
      </c>
    </row>
    <row r="12" spans="1:2" ht="12.75">
      <c r="A12" s="18" t="s">
        <v>150</v>
      </c>
      <c r="B12" s="80">
        <v>673.9</v>
      </c>
    </row>
    <row r="13" ht="12.75">
      <c r="B13" s="8"/>
    </row>
    <row r="15" ht="12.75">
      <c r="A15" t="s">
        <v>140</v>
      </c>
    </row>
    <row r="17" ht="12.75">
      <c r="B17" s="8"/>
    </row>
  </sheetData>
  <sheetProtection/>
  <mergeCells count="2">
    <mergeCell ref="A1:B1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4">
      <selection activeCell="F29" sqref="F29"/>
    </sheetView>
  </sheetViews>
  <sheetFormatPr defaultColWidth="9.00390625" defaultRowHeight="12.75"/>
  <cols>
    <col min="1" max="1" width="28.875" style="0" customWidth="1"/>
    <col min="2" max="3" width="9.875" style="0" bestFit="1" customWidth="1"/>
    <col min="4" max="4" width="16.375" style="0" customWidth="1"/>
    <col min="5" max="6" width="9.875" style="0" bestFit="1" customWidth="1"/>
    <col min="7" max="7" width="16.375" style="0" customWidth="1"/>
    <col min="8" max="8" width="7.375" style="0" customWidth="1"/>
    <col min="9" max="9" width="7.25390625" style="0" customWidth="1"/>
    <col min="10" max="10" width="7.125" style="0" customWidth="1"/>
    <col min="11" max="11" width="7.87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0" t="s">
        <v>24</v>
      </c>
      <c r="D7" s="90"/>
      <c r="E7" s="90"/>
      <c r="F7" s="90"/>
      <c r="G7" s="90"/>
      <c r="J7" s="91" t="s">
        <v>28</v>
      </c>
      <c r="K7" s="91"/>
    </row>
    <row r="8" ht="12.75">
      <c r="F8" s="6"/>
    </row>
    <row r="9" spans="6:15" ht="12.75">
      <c r="F9" s="6"/>
      <c r="O9" s="70"/>
    </row>
    <row r="10" spans="1:11" ht="15">
      <c r="A10" s="92" t="s">
        <v>22</v>
      </c>
      <c r="B10" s="95" t="s">
        <v>21</v>
      </c>
      <c r="C10" s="96"/>
      <c r="D10" s="96"/>
      <c r="E10" s="96"/>
      <c r="F10" s="96"/>
      <c r="G10" s="97"/>
      <c r="H10" s="86" t="s">
        <v>20</v>
      </c>
      <c r="I10" s="87"/>
      <c r="J10" s="86" t="s">
        <v>31</v>
      </c>
      <c r="K10" s="87"/>
    </row>
    <row r="11" spans="1:11" ht="15">
      <c r="A11" s="93"/>
      <c r="B11" s="95" t="s">
        <v>146</v>
      </c>
      <c r="C11" s="96"/>
      <c r="D11" s="97"/>
      <c r="E11" s="95" t="s">
        <v>153</v>
      </c>
      <c r="F11" s="96"/>
      <c r="G11" s="97"/>
      <c r="H11" s="88"/>
      <c r="I11" s="89"/>
      <c r="J11" s="88"/>
      <c r="K11" s="89"/>
    </row>
    <row r="12" spans="1:11" ht="15">
      <c r="A12" s="94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71">
        <v>2838</v>
      </c>
      <c r="C14" s="71">
        <v>1444</v>
      </c>
      <c r="D14" s="71">
        <f aca="true" t="shared" si="0" ref="D14:D27">ROUND((C14/B14)*100,1)</f>
        <v>50.9</v>
      </c>
      <c r="E14" s="71">
        <v>2210</v>
      </c>
      <c r="F14" s="71">
        <v>1134</v>
      </c>
      <c r="G14" s="71">
        <f aca="true" t="shared" si="1" ref="G14:G27">ROUND((F14/E14)*100,1)</f>
        <v>51.3</v>
      </c>
      <c r="H14" s="15">
        <f aca="true" t="shared" si="2" ref="H14:H27">ROUND((E14/B14)*100,1)</f>
        <v>77.9</v>
      </c>
      <c r="I14" s="15">
        <f aca="true" t="shared" si="3" ref="I14:I27">ROUND((F14/C14)*100,1)</f>
        <v>78.5</v>
      </c>
      <c r="J14" s="2">
        <f aca="true" t="shared" si="4" ref="J14:J27">E14-B14</f>
        <v>-628</v>
      </c>
      <c r="K14" s="2">
        <f aca="true" t="shared" si="5" ref="K14:K27">F14-C14</f>
        <v>-310</v>
      </c>
    </row>
    <row r="15" spans="1:11" ht="15">
      <c r="A15" s="3" t="s">
        <v>11</v>
      </c>
      <c r="B15" s="4">
        <v>199</v>
      </c>
      <c r="C15" s="4">
        <v>118</v>
      </c>
      <c r="D15" s="4">
        <f t="shared" si="0"/>
        <v>59.3</v>
      </c>
      <c r="E15" s="4">
        <v>134</v>
      </c>
      <c r="F15" s="4">
        <v>81</v>
      </c>
      <c r="G15" s="4">
        <f t="shared" si="1"/>
        <v>60.4</v>
      </c>
      <c r="H15" s="72">
        <f t="shared" si="2"/>
        <v>67.3</v>
      </c>
      <c r="I15" s="72">
        <f t="shared" si="3"/>
        <v>68.6</v>
      </c>
      <c r="J15" s="4">
        <f t="shared" si="4"/>
        <v>-65</v>
      </c>
      <c r="K15" s="4">
        <f t="shared" si="5"/>
        <v>-37</v>
      </c>
    </row>
    <row r="16" spans="1:11" ht="15">
      <c r="A16" s="3" t="s">
        <v>10</v>
      </c>
      <c r="B16" s="4">
        <v>148</v>
      </c>
      <c r="C16" s="4">
        <v>71</v>
      </c>
      <c r="D16" s="72">
        <f t="shared" si="0"/>
        <v>48</v>
      </c>
      <c r="E16" s="4">
        <v>105</v>
      </c>
      <c r="F16" s="4">
        <v>60</v>
      </c>
      <c r="G16" s="4">
        <f t="shared" si="1"/>
        <v>57.1</v>
      </c>
      <c r="H16" s="72">
        <f t="shared" si="2"/>
        <v>70.9</v>
      </c>
      <c r="I16" s="72">
        <f t="shared" si="3"/>
        <v>84.5</v>
      </c>
      <c r="J16" s="4">
        <f t="shared" si="4"/>
        <v>-43</v>
      </c>
      <c r="K16" s="4">
        <f t="shared" si="5"/>
        <v>-11</v>
      </c>
    </row>
    <row r="17" spans="1:11" ht="15">
      <c r="A17" s="3" t="s">
        <v>9</v>
      </c>
      <c r="B17" s="4">
        <v>90</v>
      </c>
      <c r="C17" s="4">
        <v>47</v>
      </c>
      <c r="D17" s="4">
        <f t="shared" si="0"/>
        <v>52.2</v>
      </c>
      <c r="E17" s="4">
        <v>75</v>
      </c>
      <c r="F17" s="4">
        <v>33</v>
      </c>
      <c r="G17" s="72">
        <f t="shared" si="1"/>
        <v>44</v>
      </c>
      <c r="H17" s="72">
        <f t="shared" si="2"/>
        <v>83.3</v>
      </c>
      <c r="I17" s="72">
        <f t="shared" si="3"/>
        <v>70.2</v>
      </c>
      <c r="J17" s="4">
        <f t="shared" si="4"/>
        <v>-15</v>
      </c>
      <c r="K17" s="4">
        <f t="shared" si="5"/>
        <v>-14</v>
      </c>
    </row>
    <row r="18" spans="1:11" ht="15">
      <c r="A18" s="3" t="s">
        <v>8</v>
      </c>
      <c r="B18" s="4">
        <v>189</v>
      </c>
      <c r="C18" s="4">
        <v>108</v>
      </c>
      <c r="D18" s="4">
        <f t="shared" si="0"/>
        <v>57.1</v>
      </c>
      <c r="E18" s="4">
        <v>147</v>
      </c>
      <c r="F18" s="4">
        <v>81</v>
      </c>
      <c r="G18" s="4">
        <f t="shared" si="1"/>
        <v>55.1</v>
      </c>
      <c r="H18" s="72">
        <f t="shared" si="2"/>
        <v>77.8</v>
      </c>
      <c r="I18" s="72">
        <f t="shared" si="3"/>
        <v>75</v>
      </c>
      <c r="J18" s="4">
        <f t="shared" si="4"/>
        <v>-42</v>
      </c>
      <c r="K18" s="4">
        <f t="shared" si="5"/>
        <v>-27</v>
      </c>
    </row>
    <row r="19" spans="1:11" ht="15">
      <c r="A19" s="3" t="s">
        <v>7</v>
      </c>
      <c r="B19" s="4">
        <v>190</v>
      </c>
      <c r="C19" s="4">
        <v>101</v>
      </c>
      <c r="D19" s="4">
        <f t="shared" si="0"/>
        <v>53.2</v>
      </c>
      <c r="E19" s="4">
        <v>142</v>
      </c>
      <c r="F19" s="4">
        <v>76</v>
      </c>
      <c r="G19" s="4">
        <f t="shared" si="1"/>
        <v>53.5</v>
      </c>
      <c r="H19" s="72">
        <f t="shared" si="2"/>
        <v>74.7</v>
      </c>
      <c r="I19" s="72">
        <f t="shared" si="3"/>
        <v>75.2</v>
      </c>
      <c r="J19" s="4">
        <f t="shared" si="4"/>
        <v>-48</v>
      </c>
      <c r="K19" s="4">
        <f t="shared" si="5"/>
        <v>-25</v>
      </c>
    </row>
    <row r="20" spans="1:11" ht="15">
      <c r="A20" s="3" t="s">
        <v>6</v>
      </c>
      <c r="B20" s="4">
        <v>99</v>
      </c>
      <c r="C20" s="4">
        <v>50</v>
      </c>
      <c r="D20" s="4">
        <f t="shared" si="0"/>
        <v>50.5</v>
      </c>
      <c r="E20" s="4">
        <v>84</v>
      </c>
      <c r="F20" s="4">
        <v>55</v>
      </c>
      <c r="G20" s="4">
        <f t="shared" si="1"/>
        <v>65.5</v>
      </c>
      <c r="H20" s="72">
        <f t="shared" si="2"/>
        <v>84.8</v>
      </c>
      <c r="I20" s="72">
        <f t="shared" si="3"/>
        <v>110</v>
      </c>
      <c r="J20" s="4">
        <f t="shared" si="4"/>
        <v>-15</v>
      </c>
      <c r="K20" s="4">
        <f t="shared" si="5"/>
        <v>5</v>
      </c>
    </row>
    <row r="21" spans="1:11" ht="15">
      <c r="A21" s="3" t="s">
        <v>5</v>
      </c>
      <c r="B21" s="4">
        <v>106</v>
      </c>
      <c r="C21" s="4">
        <v>59</v>
      </c>
      <c r="D21" s="4">
        <f t="shared" si="0"/>
        <v>55.7</v>
      </c>
      <c r="E21" s="4">
        <v>97</v>
      </c>
      <c r="F21" s="4">
        <v>52</v>
      </c>
      <c r="G21" s="4">
        <f t="shared" si="1"/>
        <v>53.6</v>
      </c>
      <c r="H21" s="72">
        <f t="shared" si="2"/>
        <v>91.5</v>
      </c>
      <c r="I21" s="72">
        <f t="shared" si="3"/>
        <v>88.1</v>
      </c>
      <c r="J21" s="4">
        <f t="shared" si="4"/>
        <v>-9</v>
      </c>
      <c r="K21" s="4">
        <f t="shared" si="5"/>
        <v>-7</v>
      </c>
    </row>
    <row r="22" spans="1:11" ht="15">
      <c r="A22" s="3" t="s">
        <v>4</v>
      </c>
      <c r="B22" s="4">
        <v>223</v>
      </c>
      <c r="C22" s="4">
        <v>122</v>
      </c>
      <c r="D22" s="4">
        <f t="shared" si="0"/>
        <v>54.7</v>
      </c>
      <c r="E22" s="4">
        <v>171</v>
      </c>
      <c r="F22" s="4">
        <v>88</v>
      </c>
      <c r="G22" s="4">
        <f t="shared" si="1"/>
        <v>51.5</v>
      </c>
      <c r="H22" s="72">
        <f t="shared" si="2"/>
        <v>76.7</v>
      </c>
      <c r="I22" s="72">
        <f t="shared" si="3"/>
        <v>72.1</v>
      </c>
      <c r="J22" s="4">
        <f t="shared" si="4"/>
        <v>-52</v>
      </c>
      <c r="K22" s="4">
        <f t="shared" si="5"/>
        <v>-34</v>
      </c>
    </row>
    <row r="23" spans="1:11" ht="15">
      <c r="A23" s="3" t="s">
        <v>3</v>
      </c>
      <c r="B23" s="4">
        <v>181</v>
      </c>
      <c r="C23" s="4">
        <v>105</v>
      </c>
      <c r="D23" s="72">
        <f t="shared" si="0"/>
        <v>58</v>
      </c>
      <c r="E23" s="4">
        <v>137</v>
      </c>
      <c r="F23" s="4">
        <v>77</v>
      </c>
      <c r="G23" s="4">
        <f t="shared" si="1"/>
        <v>56.2</v>
      </c>
      <c r="H23" s="72">
        <f t="shared" si="2"/>
        <v>75.7</v>
      </c>
      <c r="I23" s="72">
        <f t="shared" si="3"/>
        <v>73.3</v>
      </c>
      <c r="J23" s="4">
        <f t="shared" si="4"/>
        <v>-44</v>
      </c>
      <c r="K23" s="4">
        <f t="shared" si="5"/>
        <v>-28</v>
      </c>
    </row>
    <row r="24" spans="1:11" ht="15">
      <c r="A24" s="3" t="s">
        <v>2</v>
      </c>
      <c r="B24" s="4">
        <v>206</v>
      </c>
      <c r="C24" s="4">
        <v>103</v>
      </c>
      <c r="D24" s="72">
        <f t="shared" si="0"/>
        <v>50</v>
      </c>
      <c r="E24" s="4">
        <v>158</v>
      </c>
      <c r="F24" s="4">
        <v>81</v>
      </c>
      <c r="G24" s="4">
        <f t="shared" si="1"/>
        <v>51.3</v>
      </c>
      <c r="H24" s="72">
        <f t="shared" si="2"/>
        <v>76.7</v>
      </c>
      <c r="I24" s="72">
        <f t="shared" si="3"/>
        <v>78.6</v>
      </c>
      <c r="J24" s="4">
        <f t="shared" si="4"/>
        <v>-48</v>
      </c>
      <c r="K24" s="4">
        <f t="shared" si="5"/>
        <v>-22</v>
      </c>
    </row>
    <row r="25" spans="1:11" ht="15">
      <c r="A25" s="3" t="s">
        <v>25</v>
      </c>
      <c r="B25" s="4">
        <v>197</v>
      </c>
      <c r="C25" s="4">
        <v>100</v>
      </c>
      <c r="D25" s="4">
        <f t="shared" si="0"/>
        <v>50.8</v>
      </c>
      <c r="E25" s="4">
        <v>155</v>
      </c>
      <c r="F25" s="4">
        <v>87</v>
      </c>
      <c r="G25" s="4">
        <f t="shared" si="1"/>
        <v>56.1</v>
      </c>
      <c r="H25" s="72">
        <f t="shared" si="2"/>
        <v>78.7</v>
      </c>
      <c r="I25" s="72">
        <f t="shared" si="3"/>
        <v>87</v>
      </c>
      <c r="J25" s="4">
        <f t="shared" si="4"/>
        <v>-42</v>
      </c>
      <c r="K25" s="4">
        <f t="shared" si="5"/>
        <v>-13</v>
      </c>
    </row>
    <row r="26" spans="1:11" ht="15.75">
      <c r="A26" s="1" t="s">
        <v>1</v>
      </c>
      <c r="B26" s="2">
        <f>SUM(B15:B25)</f>
        <v>1828</v>
      </c>
      <c r="C26" s="2">
        <f>SUM(C15:C25)</f>
        <v>984</v>
      </c>
      <c r="D26" s="2">
        <f t="shared" si="0"/>
        <v>53.8</v>
      </c>
      <c r="E26" s="2">
        <f>SUM(E15:E25)</f>
        <v>1405</v>
      </c>
      <c r="F26" s="2">
        <f>SUM(F15:F25)</f>
        <v>771</v>
      </c>
      <c r="G26" s="2">
        <f t="shared" si="1"/>
        <v>54.9</v>
      </c>
      <c r="H26" s="15">
        <f t="shared" si="2"/>
        <v>76.9</v>
      </c>
      <c r="I26" s="15">
        <f t="shared" si="3"/>
        <v>78.4</v>
      </c>
      <c r="J26" s="2">
        <f t="shared" si="4"/>
        <v>-423</v>
      </c>
      <c r="K26" s="2">
        <f t="shared" si="5"/>
        <v>-213</v>
      </c>
    </row>
    <row r="27" spans="1:11" ht="15.75">
      <c r="A27" s="1" t="s">
        <v>0</v>
      </c>
      <c r="B27" s="2">
        <f>SUM(B26,B14)</f>
        <v>4666</v>
      </c>
      <c r="C27" s="2">
        <f>SUM(C26,C14)</f>
        <v>2428</v>
      </c>
      <c r="D27" s="15">
        <f t="shared" si="0"/>
        <v>52</v>
      </c>
      <c r="E27" s="2">
        <f>SUM(E26,E14)</f>
        <v>3615</v>
      </c>
      <c r="F27" s="2">
        <f>SUM(F26,F14)</f>
        <v>1905</v>
      </c>
      <c r="G27" s="2">
        <f t="shared" si="1"/>
        <v>52.7</v>
      </c>
      <c r="H27" s="15">
        <f t="shared" si="2"/>
        <v>77.5</v>
      </c>
      <c r="I27" s="15">
        <f t="shared" si="3"/>
        <v>78.5</v>
      </c>
      <c r="J27" s="2">
        <f t="shared" si="4"/>
        <v>-1051</v>
      </c>
      <c r="K27" s="2">
        <f t="shared" si="5"/>
        <v>-523</v>
      </c>
    </row>
  </sheetData>
  <sheetProtection/>
  <mergeCells count="8">
    <mergeCell ref="J7:K7"/>
    <mergeCell ref="A10:A12"/>
    <mergeCell ref="B10:G10"/>
    <mergeCell ref="H10:I11"/>
    <mergeCell ref="J10:K11"/>
    <mergeCell ref="B11:D11"/>
    <mergeCell ref="E11:G11"/>
    <mergeCell ref="C7:G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6">
      <selection activeCell="E11" sqref="E11:G11"/>
    </sheetView>
  </sheetViews>
  <sheetFormatPr defaultColWidth="9.00390625" defaultRowHeight="12.75"/>
  <cols>
    <col min="1" max="1" width="28.125" style="0" customWidth="1"/>
    <col min="4" max="4" width="16.25390625" style="0" customWidth="1"/>
    <col min="7" max="7" width="17.25390625" style="0" customWidth="1"/>
    <col min="8" max="8" width="7.625" style="0" customWidth="1"/>
    <col min="9" max="9" width="7.375" style="0" customWidth="1"/>
    <col min="10" max="10" width="7.625" style="0" customWidth="1"/>
    <col min="11" max="11" width="8.25390625" style="0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spans="3:11" ht="15.75">
      <c r="C7" s="90" t="s">
        <v>26</v>
      </c>
      <c r="D7" s="90"/>
      <c r="E7" s="90"/>
      <c r="F7" s="90"/>
      <c r="G7" s="90"/>
      <c r="J7" s="91" t="s">
        <v>27</v>
      </c>
      <c r="K7" s="91"/>
    </row>
    <row r="8" ht="12.75">
      <c r="F8" s="6"/>
    </row>
    <row r="9" ht="12.75">
      <c r="F9" s="6"/>
    </row>
    <row r="10" spans="1:11" ht="15">
      <c r="A10" s="92" t="s">
        <v>22</v>
      </c>
      <c r="B10" s="95" t="s">
        <v>21</v>
      </c>
      <c r="C10" s="96"/>
      <c r="D10" s="96"/>
      <c r="E10" s="96"/>
      <c r="F10" s="96"/>
      <c r="G10" s="97"/>
      <c r="H10" s="98" t="s">
        <v>20</v>
      </c>
      <c r="I10" s="98"/>
      <c r="J10" s="86" t="s">
        <v>31</v>
      </c>
      <c r="K10" s="87"/>
    </row>
    <row r="11" spans="1:11" ht="15">
      <c r="A11" s="93"/>
      <c r="B11" s="95" t="s">
        <v>146</v>
      </c>
      <c r="C11" s="96"/>
      <c r="D11" s="97"/>
      <c r="E11" s="95" t="s">
        <v>153</v>
      </c>
      <c r="F11" s="96"/>
      <c r="G11" s="97"/>
      <c r="H11" s="98"/>
      <c r="I11" s="98"/>
      <c r="J11" s="88"/>
      <c r="K11" s="89"/>
    </row>
    <row r="12" spans="1:11" ht="15">
      <c r="A12" s="94"/>
      <c r="B12" s="4" t="s">
        <v>19</v>
      </c>
      <c r="C12" s="4" t="s">
        <v>18</v>
      </c>
      <c r="D12" s="4" t="s">
        <v>17</v>
      </c>
      <c r="E12" s="4" t="s">
        <v>19</v>
      </c>
      <c r="F12" s="4" t="s">
        <v>18</v>
      </c>
      <c r="G12" s="4" t="s">
        <v>17</v>
      </c>
      <c r="H12" s="5" t="s">
        <v>16</v>
      </c>
      <c r="I12" s="5" t="s">
        <v>15</v>
      </c>
      <c r="J12" s="5" t="s">
        <v>14</v>
      </c>
      <c r="K12" s="5" t="s">
        <v>13</v>
      </c>
    </row>
    <row r="13" spans="1:11" ht="15">
      <c r="A13" s="4">
        <v>0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</row>
    <row r="14" spans="1:11" ht="15.75">
      <c r="A14" s="1" t="s">
        <v>12</v>
      </c>
      <c r="B14" s="2">
        <v>460</v>
      </c>
      <c r="C14" s="2">
        <v>236</v>
      </c>
      <c r="D14" s="2">
        <f aca="true" t="shared" si="0" ref="D14:D27">ROUND((C14/B14)*100,1)</f>
        <v>51.3</v>
      </c>
      <c r="E14" s="2">
        <v>388</v>
      </c>
      <c r="F14" s="2">
        <v>209</v>
      </c>
      <c r="G14" s="2">
        <f aca="true" t="shared" si="1" ref="G14:G27">ROUND((F14/E14)*100,1)</f>
        <v>53.9</v>
      </c>
      <c r="H14" s="2">
        <f aca="true" t="shared" si="2" ref="H14:H27">ROUND((E14/B14)*100,1)</f>
        <v>84.3</v>
      </c>
      <c r="I14" s="15">
        <f aca="true" t="shared" si="3" ref="I14:I27">ROUND((F14/C14)*100,1)</f>
        <v>88.6</v>
      </c>
      <c r="J14" s="2">
        <f aca="true" t="shared" si="4" ref="J14:J27">E14-B14</f>
        <v>-72</v>
      </c>
      <c r="K14" s="2">
        <f aca="true" t="shared" si="5" ref="K14:K27">F14-C14</f>
        <v>-27</v>
      </c>
    </row>
    <row r="15" spans="1:11" ht="15">
      <c r="A15" s="3" t="s">
        <v>11</v>
      </c>
      <c r="B15" s="4">
        <v>35</v>
      </c>
      <c r="C15" s="4">
        <v>18</v>
      </c>
      <c r="D15" s="4">
        <f t="shared" si="0"/>
        <v>51.4</v>
      </c>
      <c r="E15" s="4">
        <v>21</v>
      </c>
      <c r="F15" s="4">
        <v>11</v>
      </c>
      <c r="G15" s="4">
        <f t="shared" si="1"/>
        <v>52.4</v>
      </c>
      <c r="H15" s="4">
        <f t="shared" si="2"/>
        <v>60</v>
      </c>
      <c r="I15" s="4">
        <f t="shared" si="3"/>
        <v>61.1</v>
      </c>
      <c r="J15" s="4">
        <f t="shared" si="4"/>
        <v>-14</v>
      </c>
      <c r="K15" s="4">
        <f t="shared" si="5"/>
        <v>-7</v>
      </c>
    </row>
    <row r="16" spans="1:11" ht="15">
      <c r="A16" s="3" t="s">
        <v>10</v>
      </c>
      <c r="B16" s="4">
        <v>22</v>
      </c>
      <c r="C16" s="4">
        <v>13</v>
      </c>
      <c r="D16" s="4">
        <f t="shared" si="0"/>
        <v>59.1</v>
      </c>
      <c r="E16" s="4">
        <v>17</v>
      </c>
      <c r="F16" s="4">
        <v>10</v>
      </c>
      <c r="G16" s="4">
        <f t="shared" si="1"/>
        <v>58.8</v>
      </c>
      <c r="H16" s="4">
        <f t="shared" si="2"/>
        <v>77.3</v>
      </c>
      <c r="I16" s="4">
        <f t="shared" si="3"/>
        <v>76.9</v>
      </c>
      <c r="J16" s="4">
        <f t="shared" si="4"/>
        <v>-5</v>
      </c>
      <c r="K16" s="4">
        <f t="shared" si="5"/>
        <v>-3</v>
      </c>
    </row>
    <row r="17" spans="1:11" ht="15">
      <c r="A17" s="3" t="s">
        <v>9</v>
      </c>
      <c r="B17" s="4">
        <v>17</v>
      </c>
      <c r="C17" s="4">
        <v>8</v>
      </c>
      <c r="D17" s="4">
        <f t="shared" si="0"/>
        <v>47.1</v>
      </c>
      <c r="E17" s="4">
        <v>17</v>
      </c>
      <c r="F17" s="4">
        <v>12</v>
      </c>
      <c r="G17" s="4">
        <f t="shared" si="1"/>
        <v>70.6</v>
      </c>
      <c r="H17" s="4">
        <f t="shared" si="2"/>
        <v>100</v>
      </c>
      <c r="I17" s="4">
        <f t="shared" si="3"/>
        <v>150</v>
      </c>
      <c r="J17" s="4">
        <f t="shared" si="4"/>
        <v>0</v>
      </c>
      <c r="K17" s="4">
        <f t="shared" si="5"/>
        <v>4</v>
      </c>
    </row>
    <row r="18" spans="1:11" ht="15">
      <c r="A18" s="3" t="s">
        <v>8</v>
      </c>
      <c r="B18" s="4">
        <v>38</v>
      </c>
      <c r="C18" s="4">
        <v>16</v>
      </c>
      <c r="D18" s="4">
        <f t="shared" si="0"/>
        <v>42.1</v>
      </c>
      <c r="E18" s="4">
        <v>36</v>
      </c>
      <c r="F18" s="4">
        <v>20</v>
      </c>
      <c r="G18" s="4">
        <f t="shared" si="1"/>
        <v>55.6</v>
      </c>
      <c r="H18" s="4">
        <f t="shared" si="2"/>
        <v>94.7</v>
      </c>
      <c r="I18" s="4">
        <f t="shared" si="3"/>
        <v>125</v>
      </c>
      <c r="J18" s="4">
        <f t="shared" si="4"/>
        <v>-2</v>
      </c>
      <c r="K18" s="4">
        <f t="shared" si="5"/>
        <v>4</v>
      </c>
    </row>
    <row r="19" spans="1:11" ht="15">
      <c r="A19" s="3" t="s">
        <v>7</v>
      </c>
      <c r="B19" s="4">
        <v>19</v>
      </c>
      <c r="C19" s="4">
        <v>6</v>
      </c>
      <c r="D19" s="4">
        <f t="shared" si="0"/>
        <v>31.6</v>
      </c>
      <c r="E19" s="4">
        <v>20</v>
      </c>
      <c r="F19" s="4">
        <v>9</v>
      </c>
      <c r="G19" s="72">
        <f t="shared" si="1"/>
        <v>45</v>
      </c>
      <c r="H19" s="4">
        <f t="shared" si="2"/>
        <v>105.3</v>
      </c>
      <c r="I19" s="4">
        <f t="shared" si="3"/>
        <v>150</v>
      </c>
      <c r="J19" s="4">
        <f t="shared" si="4"/>
        <v>1</v>
      </c>
      <c r="K19" s="4">
        <f t="shared" si="5"/>
        <v>3</v>
      </c>
    </row>
    <row r="20" spans="1:11" ht="15">
      <c r="A20" s="3" t="s">
        <v>6</v>
      </c>
      <c r="B20" s="4">
        <v>22</v>
      </c>
      <c r="C20" s="4">
        <v>12</v>
      </c>
      <c r="D20" s="4">
        <f t="shared" si="0"/>
        <v>54.5</v>
      </c>
      <c r="E20" s="4">
        <v>16</v>
      </c>
      <c r="F20" s="4">
        <v>11</v>
      </c>
      <c r="G20" s="4">
        <f t="shared" si="1"/>
        <v>68.8</v>
      </c>
      <c r="H20" s="4">
        <f t="shared" si="2"/>
        <v>72.7</v>
      </c>
      <c r="I20" s="72">
        <f t="shared" si="3"/>
        <v>91.7</v>
      </c>
      <c r="J20" s="4">
        <f t="shared" si="4"/>
        <v>-6</v>
      </c>
      <c r="K20" s="4">
        <f t="shared" si="5"/>
        <v>-1</v>
      </c>
    </row>
    <row r="21" spans="1:11" ht="15">
      <c r="A21" s="3" t="s">
        <v>5</v>
      </c>
      <c r="B21" s="4">
        <v>16</v>
      </c>
      <c r="C21" s="4">
        <v>8</v>
      </c>
      <c r="D21" s="72">
        <f t="shared" si="0"/>
        <v>50</v>
      </c>
      <c r="E21" s="4">
        <v>7</v>
      </c>
      <c r="F21" s="4">
        <v>3</v>
      </c>
      <c r="G21" s="4">
        <f t="shared" si="1"/>
        <v>42.9</v>
      </c>
      <c r="H21" s="4">
        <f t="shared" si="2"/>
        <v>43.8</v>
      </c>
      <c r="I21" s="4">
        <f t="shared" si="3"/>
        <v>37.5</v>
      </c>
      <c r="J21" s="4">
        <f t="shared" si="4"/>
        <v>-9</v>
      </c>
      <c r="K21" s="4">
        <f t="shared" si="5"/>
        <v>-5</v>
      </c>
    </row>
    <row r="22" spans="1:11" ht="15">
      <c r="A22" s="3" t="s">
        <v>4</v>
      </c>
      <c r="B22" s="4">
        <v>37</v>
      </c>
      <c r="C22" s="4">
        <v>17</v>
      </c>
      <c r="D22" s="4">
        <f t="shared" si="0"/>
        <v>45.9</v>
      </c>
      <c r="E22" s="4">
        <v>25</v>
      </c>
      <c r="F22" s="4">
        <v>11</v>
      </c>
      <c r="G22" s="72">
        <f t="shared" si="1"/>
        <v>44</v>
      </c>
      <c r="H22" s="4">
        <f t="shared" si="2"/>
        <v>67.6</v>
      </c>
      <c r="I22" s="4">
        <f t="shared" si="3"/>
        <v>64.7</v>
      </c>
      <c r="J22" s="4">
        <f t="shared" si="4"/>
        <v>-12</v>
      </c>
      <c r="K22" s="4">
        <f t="shared" si="5"/>
        <v>-6</v>
      </c>
    </row>
    <row r="23" spans="1:11" ht="15">
      <c r="A23" s="3" t="s">
        <v>3</v>
      </c>
      <c r="B23" s="4">
        <v>28</v>
      </c>
      <c r="C23" s="4">
        <v>20</v>
      </c>
      <c r="D23" s="4">
        <f t="shared" si="0"/>
        <v>71.4</v>
      </c>
      <c r="E23" s="4">
        <v>21</v>
      </c>
      <c r="F23" s="4">
        <v>10</v>
      </c>
      <c r="G23" s="4">
        <f t="shared" si="1"/>
        <v>47.6</v>
      </c>
      <c r="H23" s="4">
        <f t="shared" si="2"/>
        <v>75</v>
      </c>
      <c r="I23" s="72">
        <f t="shared" si="3"/>
        <v>50</v>
      </c>
      <c r="J23" s="4">
        <f t="shared" si="4"/>
        <v>-7</v>
      </c>
      <c r="K23" s="4">
        <f t="shared" si="5"/>
        <v>-10</v>
      </c>
    </row>
    <row r="24" spans="1:11" ht="15">
      <c r="A24" s="3" t="s">
        <v>2</v>
      </c>
      <c r="B24" s="4">
        <v>17</v>
      </c>
      <c r="C24" s="4">
        <v>10</v>
      </c>
      <c r="D24" s="4">
        <f t="shared" si="0"/>
        <v>58.8</v>
      </c>
      <c r="E24" s="4">
        <v>20</v>
      </c>
      <c r="F24" s="4">
        <v>11</v>
      </c>
      <c r="G24" s="72">
        <f t="shared" si="1"/>
        <v>55</v>
      </c>
      <c r="H24" s="4">
        <f t="shared" si="2"/>
        <v>117.6</v>
      </c>
      <c r="I24" s="4">
        <f t="shared" si="3"/>
        <v>110</v>
      </c>
      <c r="J24" s="4">
        <f t="shared" si="4"/>
        <v>3</v>
      </c>
      <c r="K24" s="4">
        <f t="shared" si="5"/>
        <v>1</v>
      </c>
    </row>
    <row r="25" spans="1:11" ht="15">
      <c r="A25" s="3" t="s">
        <v>25</v>
      </c>
      <c r="B25" s="4">
        <v>28</v>
      </c>
      <c r="C25" s="4">
        <v>17</v>
      </c>
      <c r="D25" s="4">
        <f t="shared" si="0"/>
        <v>60.7</v>
      </c>
      <c r="E25" s="4">
        <v>18</v>
      </c>
      <c r="F25" s="4">
        <v>10</v>
      </c>
      <c r="G25" s="4">
        <f t="shared" si="1"/>
        <v>55.6</v>
      </c>
      <c r="H25" s="4">
        <f t="shared" si="2"/>
        <v>64.3</v>
      </c>
      <c r="I25" s="4">
        <f t="shared" si="3"/>
        <v>58.8</v>
      </c>
      <c r="J25" s="4">
        <f t="shared" si="4"/>
        <v>-10</v>
      </c>
      <c r="K25" s="4">
        <f t="shared" si="5"/>
        <v>-7</v>
      </c>
    </row>
    <row r="26" spans="1:11" ht="15.75">
      <c r="A26" s="1" t="s">
        <v>1</v>
      </c>
      <c r="B26" s="2">
        <f>SUM(B15:B25)</f>
        <v>279</v>
      </c>
      <c r="C26" s="2">
        <f>SUM(C15:C25)</f>
        <v>145</v>
      </c>
      <c r="D26" s="2">
        <f t="shared" si="0"/>
        <v>52</v>
      </c>
      <c r="E26" s="2">
        <f>SUM(E15:E25)</f>
        <v>218</v>
      </c>
      <c r="F26" s="2">
        <f>SUM(F15:F25)</f>
        <v>118</v>
      </c>
      <c r="G26" s="2">
        <f t="shared" si="1"/>
        <v>54.1</v>
      </c>
      <c r="H26" s="2">
        <f t="shared" si="2"/>
        <v>78.1</v>
      </c>
      <c r="I26" s="2">
        <f t="shared" si="3"/>
        <v>81.4</v>
      </c>
      <c r="J26" s="2">
        <f t="shared" si="4"/>
        <v>-61</v>
      </c>
      <c r="K26" s="2">
        <f t="shared" si="5"/>
        <v>-27</v>
      </c>
    </row>
    <row r="27" spans="1:11" ht="15.75">
      <c r="A27" s="1" t="s">
        <v>0</v>
      </c>
      <c r="B27" s="2">
        <f>SUM(B26,B14)</f>
        <v>739</v>
      </c>
      <c r="C27" s="2">
        <f>SUM(C26,C14)</f>
        <v>381</v>
      </c>
      <c r="D27" s="2">
        <f t="shared" si="0"/>
        <v>51.6</v>
      </c>
      <c r="E27" s="2">
        <f>SUM(E26,E14)</f>
        <v>606</v>
      </c>
      <c r="F27" s="2">
        <f>SUM(F26,F14)</f>
        <v>327</v>
      </c>
      <c r="G27" s="15">
        <f t="shared" si="1"/>
        <v>54</v>
      </c>
      <c r="H27" s="2">
        <f t="shared" si="2"/>
        <v>82</v>
      </c>
      <c r="I27" s="15">
        <f t="shared" si="3"/>
        <v>85.8</v>
      </c>
      <c r="J27" s="2">
        <f t="shared" si="4"/>
        <v>-133</v>
      </c>
      <c r="K27" s="2">
        <f t="shared" si="5"/>
        <v>-54</v>
      </c>
    </row>
  </sheetData>
  <sheetProtection/>
  <mergeCells count="8">
    <mergeCell ref="C7:G7"/>
    <mergeCell ref="J7:K7"/>
    <mergeCell ref="A10:A12"/>
    <mergeCell ref="B10:G10"/>
    <mergeCell ref="H10:I11"/>
    <mergeCell ref="J10:K11"/>
    <mergeCell ref="B11:D11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P25" sqref="P25"/>
    </sheetView>
  </sheetViews>
  <sheetFormatPr defaultColWidth="9.00390625" defaultRowHeight="12.75"/>
  <cols>
    <col min="1" max="1" width="20.625" style="0" customWidth="1"/>
    <col min="2" max="2" width="13.00390625" style="0" customWidth="1"/>
    <col min="3" max="3" width="11.875" style="0" customWidth="1"/>
    <col min="4" max="4" width="12.75390625" style="0" customWidth="1"/>
    <col min="5" max="5" width="10.625" style="0" customWidth="1"/>
    <col min="6" max="6" width="10.375" style="0" customWidth="1"/>
    <col min="7" max="7" width="12.75390625" style="0" customWidth="1"/>
    <col min="8" max="8" width="10.75390625" style="0" customWidth="1"/>
    <col min="9" max="9" width="10.00390625" style="0" customWidth="1"/>
    <col min="10" max="10" width="17.25390625" style="0" customWidth="1"/>
  </cols>
  <sheetData>
    <row r="1" spans="1:10" ht="12.75">
      <c r="A1" s="99" t="s">
        <v>33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5" spans="5:7" ht="12.75">
      <c r="E5" s="8"/>
      <c r="F5" s="8"/>
      <c r="G5" s="8"/>
    </row>
    <row r="6" spans="1:10" ht="14.25" customHeight="1">
      <c r="A6" s="101" t="s">
        <v>22</v>
      </c>
      <c r="B6" s="104" t="s">
        <v>34</v>
      </c>
      <c r="C6" s="105"/>
      <c r="D6" s="106"/>
      <c r="E6" s="110" t="s">
        <v>35</v>
      </c>
      <c r="F6" s="111"/>
      <c r="G6" s="112"/>
      <c r="H6" s="110" t="s">
        <v>36</v>
      </c>
      <c r="I6" s="111"/>
      <c r="J6" s="112"/>
    </row>
    <row r="7" spans="1:10" ht="14.25" customHeight="1">
      <c r="A7" s="102"/>
      <c r="B7" s="107"/>
      <c r="C7" s="108"/>
      <c r="D7" s="109"/>
      <c r="E7" s="113"/>
      <c r="F7" s="114"/>
      <c r="G7" s="115"/>
      <c r="H7" s="113"/>
      <c r="I7" s="114"/>
      <c r="J7" s="115"/>
    </row>
    <row r="8" spans="1:10" ht="12.75">
      <c r="A8" s="103"/>
      <c r="B8" s="9" t="s">
        <v>147</v>
      </c>
      <c r="C8" s="9" t="s">
        <v>159</v>
      </c>
      <c r="D8" s="10">
        <v>0.08402777777777777</v>
      </c>
      <c r="E8" s="9" t="s">
        <v>147</v>
      </c>
      <c r="F8" s="9" t="s">
        <v>159</v>
      </c>
      <c r="G8" s="10">
        <v>0.2111111111111111</v>
      </c>
      <c r="H8" s="9" t="s">
        <v>147</v>
      </c>
      <c r="I8" s="9" t="s">
        <v>159</v>
      </c>
      <c r="J8" s="10">
        <v>0.33819444444444446</v>
      </c>
    </row>
    <row r="9" spans="1:10" ht="12.75">
      <c r="A9" s="9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</row>
    <row r="10" spans="1:10" ht="15.75">
      <c r="A10" s="1" t="s">
        <v>37</v>
      </c>
      <c r="B10" s="11">
        <v>61</v>
      </c>
      <c r="C10" s="11">
        <v>61.5</v>
      </c>
      <c r="D10" s="11">
        <f>ROUND(C10/B10*100,1)</f>
        <v>100.8</v>
      </c>
      <c r="E10" s="12">
        <v>86.1</v>
      </c>
      <c r="F10" s="12">
        <v>85.1</v>
      </c>
      <c r="G10" s="11">
        <f>ROUND(F10/E10*100,1)</f>
        <v>98.8</v>
      </c>
      <c r="H10" s="12">
        <v>13.9</v>
      </c>
      <c r="I10" s="12">
        <v>14.9</v>
      </c>
      <c r="J10" s="11">
        <f aca="true" t="shared" si="0" ref="J10:J23">ROUND(I10/H10*100,1)</f>
        <v>107.2</v>
      </c>
    </row>
    <row r="11" spans="1:10" ht="15">
      <c r="A11" s="3" t="s">
        <v>11</v>
      </c>
      <c r="B11" s="13">
        <v>4.3</v>
      </c>
      <c r="C11" s="13">
        <v>3.7</v>
      </c>
      <c r="D11" s="13">
        <f>ROUND(C11/B11*100,1)</f>
        <v>86</v>
      </c>
      <c r="E11" s="14">
        <v>85</v>
      </c>
      <c r="F11" s="14">
        <v>86.5</v>
      </c>
      <c r="G11" s="13">
        <f aca="true" t="shared" si="1" ref="G11:G23">ROUND(F11/E11*100,1)</f>
        <v>101.8</v>
      </c>
      <c r="H11" s="14">
        <v>15</v>
      </c>
      <c r="I11" s="14">
        <v>13.5</v>
      </c>
      <c r="J11" s="13">
        <f t="shared" si="0"/>
        <v>90</v>
      </c>
    </row>
    <row r="12" spans="1:10" ht="15">
      <c r="A12" s="3" t="s">
        <v>10</v>
      </c>
      <c r="B12" s="13">
        <v>3.1</v>
      </c>
      <c r="C12" s="13">
        <v>2.9</v>
      </c>
      <c r="D12" s="13">
        <f>ROUND(C12/B12*100,1)</f>
        <v>93.5</v>
      </c>
      <c r="E12" s="14">
        <v>87.1</v>
      </c>
      <c r="F12" s="14">
        <v>86.1</v>
      </c>
      <c r="G12" s="13">
        <f t="shared" si="1"/>
        <v>98.9</v>
      </c>
      <c r="H12" s="14">
        <v>12.9</v>
      </c>
      <c r="I12" s="14">
        <v>13.9</v>
      </c>
      <c r="J12" s="13">
        <f t="shared" si="0"/>
        <v>107.8</v>
      </c>
    </row>
    <row r="13" spans="1:10" ht="15">
      <c r="A13" s="3" t="s">
        <v>9</v>
      </c>
      <c r="B13" s="13">
        <v>2</v>
      </c>
      <c r="C13" s="13">
        <v>2.2</v>
      </c>
      <c r="D13" s="13">
        <f aca="true" t="shared" si="2" ref="D13:D22">ROUND(C13/B13*100,10)</f>
        <v>110</v>
      </c>
      <c r="E13" s="14">
        <v>84.1</v>
      </c>
      <c r="F13" s="14">
        <v>81.5</v>
      </c>
      <c r="G13" s="13">
        <f t="shared" si="1"/>
        <v>96.9</v>
      </c>
      <c r="H13" s="14">
        <v>15.9</v>
      </c>
      <c r="I13" s="14">
        <v>18.5</v>
      </c>
      <c r="J13" s="13">
        <f t="shared" si="0"/>
        <v>116.4</v>
      </c>
    </row>
    <row r="14" spans="1:10" ht="15">
      <c r="A14" s="3" t="s">
        <v>8</v>
      </c>
      <c r="B14" s="13">
        <v>4.2</v>
      </c>
      <c r="C14" s="13">
        <v>4.3</v>
      </c>
      <c r="D14" s="13">
        <f t="shared" si="2"/>
        <v>102.380952381</v>
      </c>
      <c r="E14" s="14">
        <v>83.3</v>
      </c>
      <c r="F14" s="14">
        <v>80.3</v>
      </c>
      <c r="G14" s="13">
        <f t="shared" si="1"/>
        <v>96.4</v>
      </c>
      <c r="H14" s="14">
        <v>16.7</v>
      </c>
      <c r="I14" s="14">
        <v>19.7</v>
      </c>
      <c r="J14" s="13">
        <f t="shared" si="0"/>
        <v>118</v>
      </c>
    </row>
    <row r="15" spans="1:10" ht="15">
      <c r="A15" s="3" t="s">
        <v>7</v>
      </c>
      <c r="B15" s="13">
        <v>3.9</v>
      </c>
      <c r="C15" s="13">
        <v>3.8</v>
      </c>
      <c r="D15" s="13">
        <f t="shared" si="2"/>
        <v>97.4358974359</v>
      </c>
      <c r="E15" s="14">
        <v>90.9</v>
      </c>
      <c r="F15" s="14">
        <v>87.7</v>
      </c>
      <c r="G15" s="13">
        <f t="shared" si="1"/>
        <v>96.5</v>
      </c>
      <c r="H15" s="14">
        <v>9.1</v>
      </c>
      <c r="I15" s="14">
        <v>12.3</v>
      </c>
      <c r="J15" s="13">
        <f t="shared" si="0"/>
        <v>135.2</v>
      </c>
    </row>
    <row r="16" spans="1:10" ht="15">
      <c r="A16" s="3" t="s">
        <v>6</v>
      </c>
      <c r="B16" s="13">
        <v>2.2</v>
      </c>
      <c r="C16" s="13">
        <v>2.4</v>
      </c>
      <c r="D16" s="13">
        <f t="shared" si="2"/>
        <v>109.0909090909</v>
      </c>
      <c r="E16" s="14">
        <v>81.8</v>
      </c>
      <c r="F16" s="14">
        <v>84</v>
      </c>
      <c r="G16" s="13">
        <f t="shared" si="1"/>
        <v>102.7</v>
      </c>
      <c r="H16" s="14">
        <v>18.2</v>
      </c>
      <c r="I16" s="14">
        <v>16</v>
      </c>
      <c r="J16" s="13">
        <f t="shared" si="0"/>
        <v>87.9</v>
      </c>
    </row>
    <row r="17" spans="1:10" ht="15">
      <c r="A17" s="3" t="s">
        <v>5</v>
      </c>
      <c r="B17" s="13">
        <v>2.3</v>
      </c>
      <c r="C17" s="13">
        <v>2.5</v>
      </c>
      <c r="D17" s="13">
        <f t="shared" si="2"/>
        <v>108.6956521739</v>
      </c>
      <c r="E17" s="14">
        <v>86.9</v>
      </c>
      <c r="F17" s="14">
        <v>93.3</v>
      </c>
      <c r="G17" s="13">
        <f t="shared" si="1"/>
        <v>107.4</v>
      </c>
      <c r="H17" s="14">
        <v>13.1</v>
      </c>
      <c r="I17" s="14">
        <v>6.7</v>
      </c>
      <c r="J17" s="13">
        <f t="shared" si="0"/>
        <v>51.1</v>
      </c>
    </row>
    <row r="18" spans="1:10" ht="15">
      <c r="A18" s="3" t="s">
        <v>4</v>
      </c>
      <c r="B18" s="13">
        <v>4.8</v>
      </c>
      <c r="C18" s="13">
        <v>4.6</v>
      </c>
      <c r="D18" s="13">
        <f t="shared" si="2"/>
        <v>95.8333333333</v>
      </c>
      <c r="E18" s="14">
        <v>85.8</v>
      </c>
      <c r="F18" s="14">
        <v>87.2</v>
      </c>
      <c r="G18" s="13">
        <f t="shared" si="1"/>
        <v>101.6</v>
      </c>
      <c r="H18" s="14">
        <v>14.2</v>
      </c>
      <c r="I18" s="14">
        <v>12.8</v>
      </c>
      <c r="J18" s="13">
        <f t="shared" si="0"/>
        <v>90.1</v>
      </c>
    </row>
    <row r="19" spans="1:10" ht="15">
      <c r="A19" s="3" t="s">
        <v>3</v>
      </c>
      <c r="B19" s="13">
        <v>3.9</v>
      </c>
      <c r="C19" s="13">
        <v>3.8</v>
      </c>
      <c r="D19" s="13">
        <f t="shared" si="2"/>
        <v>97.4358974359</v>
      </c>
      <c r="E19" s="14">
        <v>86.6</v>
      </c>
      <c r="F19" s="14">
        <v>86.7</v>
      </c>
      <c r="G19" s="13">
        <f t="shared" si="1"/>
        <v>100.1</v>
      </c>
      <c r="H19" s="14">
        <v>13.4</v>
      </c>
      <c r="I19" s="14">
        <v>13.3</v>
      </c>
      <c r="J19" s="13">
        <f t="shared" si="0"/>
        <v>99.3</v>
      </c>
    </row>
    <row r="20" spans="1:10" ht="15">
      <c r="A20" s="3" t="s">
        <v>2</v>
      </c>
      <c r="B20" s="13">
        <v>4.1</v>
      </c>
      <c r="C20" s="13">
        <v>4.2</v>
      </c>
      <c r="D20" s="13">
        <f t="shared" si="2"/>
        <v>102.4390243902</v>
      </c>
      <c r="E20" s="14">
        <v>92.4</v>
      </c>
      <c r="F20" s="14">
        <v>88.8</v>
      </c>
      <c r="G20" s="13">
        <f t="shared" si="1"/>
        <v>96.1</v>
      </c>
      <c r="H20" s="14">
        <v>7.6</v>
      </c>
      <c r="I20" s="14">
        <v>11.2</v>
      </c>
      <c r="J20" s="13">
        <f t="shared" si="0"/>
        <v>147.4</v>
      </c>
    </row>
    <row r="21" spans="1:10" ht="15">
      <c r="A21" s="3" t="s">
        <v>25</v>
      </c>
      <c r="B21" s="13">
        <v>4.2</v>
      </c>
      <c r="C21" s="13">
        <v>4.1</v>
      </c>
      <c r="D21" s="13">
        <f t="shared" si="2"/>
        <v>97.619047619</v>
      </c>
      <c r="E21" s="14">
        <v>87.6</v>
      </c>
      <c r="F21" s="14">
        <v>89.6</v>
      </c>
      <c r="G21" s="13">
        <f t="shared" si="1"/>
        <v>102.3</v>
      </c>
      <c r="H21" s="14">
        <v>12.4</v>
      </c>
      <c r="I21" s="14">
        <v>10.4</v>
      </c>
      <c r="J21" s="13">
        <f t="shared" si="0"/>
        <v>83.9</v>
      </c>
    </row>
    <row r="22" spans="1:10" ht="15.75">
      <c r="A22" s="1" t="s">
        <v>1</v>
      </c>
      <c r="B22" s="11">
        <v>39</v>
      </c>
      <c r="C22" s="11">
        <v>38.5</v>
      </c>
      <c r="D22" s="11">
        <f t="shared" si="2"/>
        <v>98.7179487179</v>
      </c>
      <c r="E22" s="11">
        <v>86.8</v>
      </c>
      <c r="F22" s="11">
        <v>86.6</v>
      </c>
      <c r="G22" s="11">
        <f t="shared" si="1"/>
        <v>99.8</v>
      </c>
      <c r="H22" s="12">
        <v>13.2</v>
      </c>
      <c r="I22" s="12">
        <v>13.4</v>
      </c>
      <c r="J22" s="11">
        <f t="shared" si="0"/>
        <v>101.5</v>
      </c>
    </row>
    <row r="23" spans="1:10" ht="15.75">
      <c r="A23" s="1" t="s">
        <v>38</v>
      </c>
      <c r="B23" s="11">
        <f>SUM(B10:B21)</f>
        <v>100</v>
      </c>
      <c r="C23" s="11">
        <f>SUM(C10:C21)</f>
        <v>100</v>
      </c>
      <c r="D23" s="11">
        <f>ROUND(C23/B23*100,0)</f>
        <v>100</v>
      </c>
      <c r="E23" s="11">
        <v>86.3</v>
      </c>
      <c r="F23" s="11">
        <v>85.6</v>
      </c>
      <c r="G23" s="11">
        <f t="shared" si="1"/>
        <v>99.2</v>
      </c>
      <c r="H23" s="11">
        <v>13.7</v>
      </c>
      <c r="I23" s="11">
        <v>14.4</v>
      </c>
      <c r="J23" s="11">
        <f t="shared" si="0"/>
        <v>105.1</v>
      </c>
    </row>
  </sheetData>
  <sheetProtection/>
  <mergeCells count="5">
    <mergeCell ref="A1:J3"/>
    <mergeCell ref="A6:A8"/>
    <mergeCell ref="B6:D7"/>
    <mergeCell ref="E6:G7"/>
    <mergeCell ref="H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G14" sqref="G14"/>
    </sheetView>
  </sheetViews>
  <sheetFormatPr defaultColWidth="9.00390625" defaultRowHeight="12.75"/>
  <cols>
    <col min="1" max="1" width="26.25390625" style="0" customWidth="1"/>
    <col min="2" max="2" width="9.625" style="0" customWidth="1"/>
    <col min="3" max="3" width="8.75390625" style="0" customWidth="1"/>
    <col min="4" max="4" width="16.125" style="0" customWidth="1"/>
    <col min="5" max="5" width="9.875" style="0" customWidth="1"/>
    <col min="6" max="6" width="9.25390625" style="0" customWidth="1"/>
    <col min="7" max="7" width="16.125" style="0" customWidth="1"/>
    <col min="8" max="8" width="9.375" style="0" customWidth="1"/>
    <col min="10" max="10" width="9.25390625" style="0" customWidth="1"/>
  </cols>
  <sheetData>
    <row r="1" spans="2:11" ht="15.75">
      <c r="B1" s="90" t="s">
        <v>39</v>
      </c>
      <c r="C1" s="90"/>
      <c r="D1" s="90"/>
      <c r="E1" s="90"/>
      <c r="F1" s="90"/>
      <c r="G1" s="90"/>
      <c r="J1" s="91" t="s">
        <v>40</v>
      </c>
      <c r="K1" s="91"/>
    </row>
    <row r="2" ht="12.75">
      <c r="F2" s="6"/>
    </row>
    <row r="3" spans="1:11" ht="15">
      <c r="A3" s="92" t="s">
        <v>22</v>
      </c>
      <c r="B3" s="95" t="s">
        <v>21</v>
      </c>
      <c r="C3" s="96"/>
      <c r="D3" s="96"/>
      <c r="E3" s="96"/>
      <c r="F3" s="96"/>
      <c r="G3" s="97"/>
      <c r="H3" s="86" t="s">
        <v>20</v>
      </c>
      <c r="I3" s="87"/>
      <c r="J3" s="86" t="s">
        <v>31</v>
      </c>
      <c r="K3" s="87"/>
    </row>
    <row r="4" spans="1:11" ht="15">
      <c r="A4" s="93"/>
      <c r="B4" s="95" t="s">
        <v>146</v>
      </c>
      <c r="C4" s="96"/>
      <c r="D4" s="97"/>
      <c r="E4" s="95" t="s">
        <v>153</v>
      </c>
      <c r="F4" s="96"/>
      <c r="G4" s="97"/>
      <c r="H4" s="88"/>
      <c r="I4" s="89"/>
      <c r="J4" s="88"/>
      <c r="K4" s="89"/>
    </row>
    <row r="5" spans="1:11" ht="15">
      <c r="A5" s="94"/>
      <c r="B5" s="4" t="s">
        <v>19</v>
      </c>
      <c r="C5" s="4" t="s">
        <v>18</v>
      </c>
      <c r="D5" s="4" t="s">
        <v>17</v>
      </c>
      <c r="E5" s="4" t="s">
        <v>19</v>
      </c>
      <c r="F5" s="4" t="s">
        <v>18</v>
      </c>
      <c r="G5" s="4" t="s">
        <v>17</v>
      </c>
      <c r="H5" s="5" t="s">
        <v>16</v>
      </c>
      <c r="I5" s="5" t="s">
        <v>15</v>
      </c>
      <c r="J5" s="5" t="s">
        <v>14</v>
      </c>
      <c r="K5" s="5" t="s">
        <v>13</v>
      </c>
    </row>
    <row r="6" spans="1:11" ht="15">
      <c r="A6" s="4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ht="15.75">
      <c r="A7" s="1" t="s">
        <v>12</v>
      </c>
      <c r="B7" s="2">
        <v>357</v>
      </c>
      <c r="C7" s="2">
        <v>188</v>
      </c>
      <c r="D7" s="2">
        <f>ROUND((C7/B7)*100,1)</f>
        <v>52.7</v>
      </c>
      <c r="E7" s="2">
        <v>261</v>
      </c>
      <c r="F7" s="2">
        <v>146</v>
      </c>
      <c r="G7" s="2">
        <f>ROUND((F7/E7)*100,1)</f>
        <v>55.9</v>
      </c>
      <c r="H7" s="2">
        <f>ROUND((E7/B7)*100,1)</f>
        <v>73.1</v>
      </c>
      <c r="I7" s="2">
        <f aca="true" t="shared" si="0" ref="I7:I20">ROUND((F7/C7)*100,1)</f>
        <v>77.7</v>
      </c>
      <c r="J7" s="2">
        <f aca="true" t="shared" si="1" ref="J7:K20">E7-B7</f>
        <v>-96</v>
      </c>
      <c r="K7" s="2">
        <f t="shared" si="1"/>
        <v>-42</v>
      </c>
    </row>
    <row r="8" spans="1:11" ht="15">
      <c r="A8" s="3" t="s">
        <v>11</v>
      </c>
      <c r="B8" s="4">
        <v>22</v>
      </c>
      <c r="C8" s="4">
        <v>11</v>
      </c>
      <c r="D8" s="72">
        <f aca="true" t="shared" si="2" ref="D8:D20">ROUND((C8/B8)*100,1)</f>
        <v>50</v>
      </c>
      <c r="E8" s="4">
        <v>10</v>
      </c>
      <c r="F8" s="4">
        <v>3</v>
      </c>
      <c r="G8" s="72">
        <f aca="true" t="shared" si="3" ref="G8:G20">ROUND((F8/E8)*100,1)</f>
        <v>30</v>
      </c>
      <c r="H8" s="4">
        <f aca="true" t="shared" si="4" ref="H8:H20">ROUND((E8/B8)*100,1)</f>
        <v>45.5</v>
      </c>
      <c r="I8" s="4">
        <f t="shared" si="0"/>
        <v>27.3</v>
      </c>
      <c r="J8" s="4">
        <f t="shared" si="1"/>
        <v>-12</v>
      </c>
      <c r="K8" s="4">
        <f t="shared" si="1"/>
        <v>-8</v>
      </c>
    </row>
    <row r="9" spans="1:11" ht="15">
      <c r="A9" s="3" t="s">
        <v>10</v>
      </c>
      <c r="B9" s="4">
        <v>17</v>
      </c>
      <c r="C9" s="4">
        <v>12</v>
      </c>
      <c r="D9" s="4">
        <f t="shared" si="2"/>
        <v>70.6</v>
      </c>
      <c r="E9" s="4">
        <v>15</v>
      </c>
      <c r="F9" s="4">
        <v>9</v>
      </c>
      <c r="G9" s="72">
        <f t="shared" si="3"/>
        <v>60</v>
      </c>
      <c r="H9" s="4">
        <f t="shared" si="4"/>
        <v>88.2</v>
      </c>
      <c r="I9" s="4">
        <f t="shared" si="0"/>
        <v>75</v>
      </c>
      <c r="J9" s="4">
        <f t="shared" si="1"/>
        <v>-2</v>
      </c>
      <c r="K9" s="4">
        <f t="shared" si="1"/>
        <v>-3</v>
      </c>
    </row>
    <row r="10" spans="1:11" ht="15">
      <c r="A10" s="3" t="s">
        <v>9</v>
      </c>
      <c r="B10" s="4">
        <v>15</v>
      </c>
      <c r="C10" s="4">
        <v>6</v>
      </c>
      <c r="D10" s="72">
        <f t="shared" si="2"/>
        <v>40</v>
      </c>
      <c r="E10" s="4">
        <v>9</v>
      </c>
      <c r="F10" s="4">
        <v>8</v>
      </c>
      <c r="G10" s="4">
        <f t="shared" si="3"/>
        <v>88.9</v>
      </c>
      <c r="H10" s="4">
        <f t="shared" si="4"/>
        <v>60</v>
      </c>
      <c r="I10" s="4">
        <f t="shared" si="0"/>
        <v>133.3</v>
      </c>
      <c r="J10" s="4">
        <f t="shared" si="1"/>
        <v>-6</v>
      </c>
      <c r="K10" s="4">
        <f t="shared" si="1"/>
        <v>2</v>
      </c>
    </row>
    <row r="11" spans="1:11" ht="15">
      <c r="A11" s="3" t="s">
        <v>8</v>
      </c>
      <c r="B11" s="4">
        <v>24</v>
      </c>
      <c r="C11" s="4">
        <v>12</v>
      </c>
      <c r="D11" s="72">
        <f t="shared" si="2"/>
        <v>50</v>
      </c>
      <c r="E11" s="4">
        <v>19</v>
      </c>
      <c r="F11" s="4">
        <v>10</v>
      </c>
      <c r="G11" s="4">
        <f t="shared" si="3"/>
        <v>52.6</v>
      </c>
      <c r="H11" s="4">
        <f t="shared" si="4"/>
        <v>79.2</v>
      </c>
      <c r="I11" s="4">
        <f t="shared" si="0"/>
        <v>83.3</v>
      </c>
      <c r="J11" s="4">
        <f t="shared" si="1"/>
        <v>-5</v>
      </c>
      <c r="K11" s="4">
        <f t="shared" si="1"/>
        <v>-2</v>
      </c>
    </row>
    <row r="12" spans="1:11" ht="15">
      <c r="A12" s="3" t="s">
        <v>7</v>
      </c>
      <c r="B12" s="4">
        <v>23</v>
      </c>
      <c r="C12" s="4">
        <v>12</v>
      </c>
      <c r="D12" s="4">
        <f t="shared" si="2"/>
        <v>52.2</v>
      </c>
      <c r="E12" s="4">
        <v>23</v>
      </c>
      <c r="F12" s="4">
        <v>15</v>
      </c>
      <c r="G12" s="4">
        <f t="shared" si="3"/>
        <v>65.2</v>
      </c>
      <c r="H12" s="4">
        <f t="shared" si="4"/>
        <v>100</v>
      </c>
      <c r="I12" s="4">
        <f t="shared" si="0"/>
        <v>125</v>
      </c>
      <c r="J12" s="4">
        <f t="shared" si="1"/>
        <v>0</v>
      </c>
      <c r="K12" s="4">
        <f t="shared" si="1"/>
        <v>3</v>
      </c>
    </row>
    <row r="13" spans="1:11" ht="15">
      <c r="A13" s="3" t="s">
        <v>6</v>
      </c>
      <c r="B13" s="4">
        <v>13</v>
      </c>
      <c r="C13" s="4">
        <v>6</v>
      </c>
      <c r="D13" s="4">
        <f t="shared" si="2"/>
        <v>46.2</v>
      </c>
      <c r="E13" s="4">
        <v>11</v>
      </c>
      <c r="F13" s="4">
        <v>6</v>
      </c>
      <c r="G13" s="4">
        <f t="shared" si="3"/>
        <v>54.5</v>
      </c>
      <c r="H13" s="4">
        <f t="shared" si="4"/>
        <v>84.6</v>
      </c>
      <c r="I13" s="4">
        <f t="shared" si="0"/>
        <v>100</v>
      </c>
      <c r="J13" s="4">
        <f t="shared" si="1"/>
        <v>-2</v>
      </c>
      <c r="K13" s="4">
        <f t="shared" si="1"/>
        <v>0</v>
      </c>
    </row>
    <row r="14" spans="1:11" ht="15">
      <c r="A14" s="3" t="s">
        <v>5</v>
      </c>
      <c r="B14" s="4">
        <v>12</v>
      </c>
      <c r="C14" s="4">
        <v>7</v>
      </c>
      <c r="D14" s="4">
        <f t="shared" si="2"/>
        <v>58.3</v>
      </c>
      <c r="E14" s="4">
        <v>4</v>
      </c>
      <c r="F14" s="4">
        <v>3</v>
      </c>
      <c r="G14" s="72">
        <f t="shared" si="3"/>
        <v>75</v>
      </c>
      <c r="H14" s="4">
        <f t="shared" si="4"/>
        <v>33.3</v>
      </c>
      <c r="I14" s="4">
        <f t="shared" si="0"/>
        <v>42.9</v>
      </c>
      <c r="J14" s="4">
        <f t="shared" si="1"/>
        <v>-8</v>
      </c>
      <c r="K14" s="4">
        <f t="shared" si="1"/>
        <v>-4</v>
      </c>
    </row>
    <row r="15" spans="1:11" ht="15">
      <c r="A15" s="3" t="s">
        <v>4</v>
      </c>
      <c r="B15" s="4">
        <v>30</v>
      </c>
      <c r="C15" s="4">
        <v>17</v>
      </c>
      <c r="D15" s="4">
        <f t="shared" si="2"/>
        <v>56.7</v>
      </c>
      <c r="E15" s="4">
        <v>23</v>
      </c>
      <c r="F15" s="4">
        <v>11</v>
      </c>
      <c r="G15" s="4">
        <f t="shared" si="3"/>
        <v>47.8</v>
      </c>
      <c r="H15" s="4">
        <f t="shared" si="4"/>
        <v>76.7</v>
      </c>
      <c r="I15" s="4">
        <f t="shared" si="0"/>
        <v>64.7</v>
      </c>
      <c r="J15" s="4">
        <f t="shared" si="1"/>
        <v>-7</v>
      </c>
      <c r="K15" s="4">
        <f t="shared" si="1"/>
        <v>-6</v>
      </c>
    </row>
    <row r="16" spans="1:11" ht="15">
      <c r="A16" s="3" t="s">
        <v>3</v>
      </c>
      <c r="B16" s="4">
        <v>22</v>
      </c>
      <c r="C16" s="4">
        <v>10</v>
      </c>
      <c r="D16" s="4">
        <f t="shared" si="2"/>
        <v>45.5</v>
      </c>
      <c r="E16" s="4">
        <v>13</v>
      </c>
      <c r="F16" s="4">
        <v>2</v>
      </c>
      <c r="G16" s="4">
        <f t="shared" si="3"/>
        <v>15.4</v>
      </c>
      <c r="H16" s="4">
        <f t="shared" si="4"/>
        <v>59.1</v>
      </c>
      <c r="I16" s="4">
        <f t="shared" si="0"/>
        <v>20</v>
      </c>
      <c r="J16" s="4">
        <f t="shared" si="1"/>
        <v>-9</v>
      </c>
      <c r="K16" s="4">
        <f t="shared" si="1"/>
        <v>-8</v>
      </c>
    </row>
    <row r="17" spans="1:11" ht="15">
      <c r="A17" s="3" t="s">
        <v>2</v>
      </c>
      <c r="B17" s="4">
        <v>21</v>
      </c>
      <c r="C17" s="4">
        <v>9</v>
      </c>
      <c r="D17" s="4">
        <f t="shared" si="2"/>
        <v>42.9</v>
      </c>
      <c r="E17" s="4">
        <v>13</v>
      </c>
      <c r="F17" s="4">
        <v>5</v>
      </c>
      <c r="G17" s="4">
        <f t="shared" si="3"/>
        <v>38.5</v>
      </c>
      <c r="H17" s="4">
        <f t="shared" si="4"/>
        <v>61.9</v>
      </c>
      <c r="I17" s="4">
        <f t="shared" si="0"/>
        <v>55.6</v>
      </c>
      <c r="J17" s="4">
        <f t="shared" si="1"/>
        <v>-8</v>
      </c>
      <c r="K17" s="4">
        <f t="shared" si="1"/>
        <v>-4</v>
      </c>
    </row>
    <row r="18" spans="1:11" ht="15">
      <c r="A18" s="3" t="s">
        <v>25</v>
      </c>
      <c r="B18" s="4">
        <v>27</v>
      </c>
      <c r="C18" s="4">
        <v>11</v>
      </c>
      <c r="D18" s="4">
        <f t="shared" si="2"/>
        <v>40.7</v>
      </c>
      <c r="E18" s="4">
        <v>19</v>
      </c>
      <c r="F18" s="4">
        <v>10</v>
      </c>
      <c r="G18" s="4">
        <f t="shared" si="3"/>
        <v>52.6</v>
      </c>
      <c r="H18" s="4">
        <f t="shared" si="4"/>
        <v>70.4</v>
      </c>
      <c r="I18" s="4">
        <f t="shared" si="0"/>
        <v>90.9</v>
      </c>
      <c r="J18" s="4">
        <f t="shared" si="1"/>
        <v>-8</v>
      </c>
      <c r="K18" s="4">
        <f t="shared" si="1"/>
        <v>-1</v>
      </c>
    </row>
    <row r="19" spans="1:11" ht="15.75">
      <c r="A19" s="1" t="s">
        <v>1</v>
      </c>
      <c r="B19" s="2">
        <f>SUM(B8:B18)</f>
        <v>226</v>
      </c>
      <c r="C19" s="2">
        <f>SUM(C8:C18)</f>
        <v>113</v>
      </c>
      <c r="D19" s="15">
        <f t="shared" si="2"/>
        <v>50</v>
      </c>
      <c r="E19" s="2">
        <f>SUM(E8:E18)</f>
        <v>159</v>
      </c>
      <c r="F19" s="2">
        <f>SUM(F8:F18)</f>
        <v>82</v>
      </c>
      <c r="G19" s="2">
        <f t="shared" si="3"/>
        <v>51.6</v>
      </c>
      <c r="H19" s="2">
        <f t="shared" si="4"/>
        <v>70.4</v>
      </c>
      <c r="I19" s="2">
        <f t="shared" si="0"/>
        <v>72.6</v>
      </c>
      <c r="J19" s="2">
        <f t="shared" si="1"/>
        <v>-67</v>
      </c>
      <c r="K19" s="2">
        <f t="shared" si="1"/>
        <v>-31</v>
      </c>
    </row>
    <row r="20" spans="1:11" ht="15.75">
      <c r="A20" s="1" t="s">
        <v>0</v>
      </c>
      <c r="B20" s="2">
        <f>SUM(B7,B19)</f>
        <v>583</v>
      </c>
      <c r="C20" s="2">
        <f>SUM(C7,C19)</f>
        <v>301</v>
      </c>
      <c r="D20" s="15">
        <f t="shared" si="2"/>
        <v>51.6</v>
      </c>
      <c r="E20" s="2">
        <f>SUM(E7,E19)</f>
        <v>420</v>
      </c>
      <c r="F20" s="2">
        <f>SUM(F7,F19)</f>
        <v>228</v>
      </c>
      <c r="G20" s="15">
        <f t="shared" si="3"/>
        <v>54.3</v>
      </c>
      <c r="H20" s="2">
        <f t="shared" si="4"/>
        <v>72</v>
      </c>
      <c r="I20" s="2">
        <f t="shared" si="0"/>
        <v>75.7</v>
      </c>
      <c r="J20" s="2">
        <f t="shared" si="1"/>
        <v>-163</v>
      </c>
      <c r="K20" s="2">
        <f t="shared" si="1"/>
        <v>-73</v>
      </c>
    </row>
  </sheetData>
  <sheetProtection/>
  <mergeCells count="8">
    <mergeCell ref="B1:G1"/>
    <mergeCell ref="J1:K1"/>
    <mergeCell ref="A3:A5"/>
    <mergeCell ref="B3:G3"/>
    <mergeCell ref="H3:I4"/>
    <mergeCell ref="J3:K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00390625" style="0" customWidth="1"/>
    <col min="4" max="4" width="13.00390625" style="0" customWidth="1"/>
    <col min="5" max="6" width="11.625" style="0" customWidth="1"/>
    <col min="7" max="7" width="12.00390625" style="0" customWidth="1"/>
    <col min="8" max="8" width="12.625" style="0" customWidth="1"/>
    <col min="9" max="9" width="11.625" style="0" customWidth="1"/>
  </cols>
  <sheetData>
    <row r="1" spans="3:9" ht="15.75">
      <c r="C1" s="16" t="s">
        <v>41</v>
      </c>
      <c r="I1" s="16" t="s">
        <v>42</v>
      </c>
    </row>
    <row r="4" spans="1:9" ht="15">
      <c r="A4" s="92" t="s">
        <v>22</v>
      </c>
      <c r="B4" s="95" t="s">
        <v>43</v>
      </c>
      <c r="C4" s="96"/>
      <c r="D4" s="96"/>
      <c r="E4" s="97"/>
      <c r="F4" s="95" t="s">
        <v>44</v>
      </c>
      <c r="G4" s="96"/>
      <c r="H4" s="96"/>
      <c r="I4" s="97"/>
    </row>
    <row r="5" spans="1:9" ht="15">
      <c r="A5" s="93"/>
      <c r="B5" s="95" t="s">
        <v>146</v>
      </c>
      <c r="C5" s="97"/>
      <c r="D5" s="95" t="s">
        <v>153</v>
      </c>
      <c r="E5" s="97"/>
      <c r="F5" s="95" t="s">
        <v>146</v>
      </c>
      <c r="G5" s="97"/>
      <c r="H5" s="95" t="s">
        <v>153</v>
      </c>
      <c r="I5" s="97"/>
    </row>
    <row r="6" spans="1:9" ht="15">
      <c r="A6" s="94"/>
      <c r="B6" s="4" t="s">
        <v>19</v>
      </c>
      <c r="C6" s="4" t="s">
        <v>18</v>
      </c>
      <c r="D6" s="4" t="s">
        <v>19</v>
      </c>
      <c r="E6" s="4" t="s">
        <v>18</v>
      </c>
      <c r="F6" s="4" t="s">
        <v>45</v>
      </c>
      <c r="G6" s="4" t="s">
        <v>18</v>
      </c>
      <c r="H6" s="4" t="s">
        <v>45</v>
      </c>
      <c r="I6" s="4" t="s">
        <v>18</v>
      </c>
    </row>
    <row r="7" spans="1:9" ht="15">
      <c r="A7" s="4">
        <v>0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15.75">
      <c r="A8" s="1" t="s">
        <v>12</v>
      </c>
      <c r="B8" s="2">
        <v>411</v>
      </c>
      <c r="C8" s="2">
        <v>178</v>
      </c>
      <c r="D8" s="2">
        <v>328</v>
      </c>
      <c r="E8" s="2">
        <v>157</v>
      </c>
      <c r="F8" s="2">
        <v>63</v>
      </c>
      <c r="G8" s="2">
        <v>33</v>
      </c>
      <c r="H8" s="2">
        <v>48</v>
      </c>
      <c r="I8" s="2">
        <v>27</v>
      </c>
    </row>
    <row r="9" spans="1:9" ht="15">
      <c r="A9" s="3" t="s">
        <v>11</v>
      </c>
      <c r="B9" s="4">
        <v>18</v>
      </c>
      <c r="C9" s="4">
        <v>6</v>
      </c>
      <c r="D9" s="4">
        <v>14</v>
      </c>
      <c r="E9" s="4">
        <v>7</v>
      </c>
      <c r="F9" s="4">
        <v>2</v>
      </c>
      <c r="G9" s="4">
        <v>1</v>
      </c>
      <c r="H9" s="4">
        <v>1</v>
      </c>
      <c r="I9" s="4">
        <v>1</v>
      </c>
    </row>
    <row r="10" spans="1:9" ht="15">
      <c r="A10" s="3" t="s">
        <v>10</v>
      </c>
      <c r="B10" s="4">
        <v>8</v>
      </c>
      <c r="C10" s="4">
        <v>3</v>
      </c>
      <c r="D10" s="4">
        <v>10</v>
      </c>
      <c r="E10" s="4">
        <v>3</v>
      </c>
      <c r="F10" s="4">
        <v>0</v>
      </c>
      <c r="G10" s="4">
        <v>0</v>
      </c>
      <c r="H10" s="4">
        <v>3</v>
      </c>
      <c r="I10" s="4">
        <v>2</v>
      </c>
    </row>
    <row r="11" spans="1:9" ht="15">
      <c r="A11" s="3" t="s">
        <v>9</v>
      </c>
      <c r="B11" s="4">
        <v>7</v>
      </c>
      <c r="C11" s="4">
        <v>4</v>
      </c>
      <c r="D11" s="4">
        <v>8</v>
      </c>
      <c r="E11" s="4">
        <v>5</v>
      </c>
      <c r="F11" s="4">
        <v>0</v>
      </c>
      <c r="G11" s="4">
        <v>0</v>
      </c>
      <c r="H11" s="4">
        <v>1</v>
      </c>
      <c r="I11" s="4">
        <v>0</v>
      </c>
    </row>
    <row r="12" spans="1:9" ht="15">
      <c r="A12" s="3" t="s">
        <v>8</v>
      </c>
      <c r="B12" s="4">
        <v>9</v>
      </c>
      <c r="C12" s="4">
        <v>5</v>
      </c>
      <c r="D12" s="4">
        <v>11</v>
      </c>
      <c r="E12" s="4">
        <v>10</v>
      </c>
      <c r="F12" s="4">
        <v>1</v>
      </c>
      <c r="G12" s="4">
        <v>1</v>
      </c>
      <c r="H12" s="4">
        <v>1</v>
      </c>
      <c r="I12" s="4">
        <v>1</v>
      </c>
    </row>
    <row r="13" spans="1:9" ht="15">
      <c r="A13" s="3" t="s">
        <v>7</v>
      </c>
      <c r="B13" s="4">
        <v>8</v>
      </c>
      <c r="C13" s="4">
        <v>4</v>
      </c>
      <c r="D13" s="4">
        <v>9</v>
      </c>
      <c r="E13" s="4">
        <v>4</v>
      </c>
      <c r="F13" s="4">
        <v>0</v>
      </c>
      <c r="G13" s="4">
        <v>0</v>
      </c>
      <c r="H13" s="4">
        <v>1</v>
      </c>
      <c r="I13" s="4">
        <v>1</v>
      </c>
    </row>
    <row r="14" spans="1:9" ht="15">
      <c r="A14" s="3" t="s">
        <v>6</v>
      </c>
      <c r="B14" s="4">
        <v>7</v>
      </c>
      <c r="C14" s="4">
        <v>2</v>
      </c>
      <c r="D14" s="4">
        <v>7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</row>
    <row r="15" spans="1:9" ht="15">
      <c r="A15" s="3" t="s">
        <v>5</v>
      </c>
      <c r="B15" s="4">
        <v>5</v>
      </c>
      <c r="C15" s="4">
        <v>1</v>
      </c>
      <c r="D15" s="4"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>
      <c r="A16" s="3" t="s">
        <v>4</v>
      </c>
      <c r="B16" s="4">
        <v>17</v>
      </c>
      <c r="C16" s="4">
        <v>8</v>
      </c>
      <c r="D16" s="4">
        <v>15</v>
      </c>
      <c r="E16" s="4">
        <v>11</v>
      </c>
      <c r="F16" s="4">
        <v>5</v>
      </c>
      <c r="G16" s="4">
        <v>2</v>
      </c>
      <c r="H16" s="4">
        <v>4</v>
      </c>
      <c r="I16" s="4">
        <v>4</v>
      </c>
    </row>
    <row r="17" spans="1:9" ht="15">
      <c r="A17" s="3" t="s">
        <v>3</v>
      </c>
      <c r="B17" s="4">
        <v>18</v>
      </c>
      <c r="C17" s="4">
        <v>9</v>
      </c>
      <c r="D17" s="4">
        <v>18</v>
      </c>
      <c r="E17" s="4">
        <v>5</v>
      </c>
      <c r="F17" s="4">
        <v>5</v>
      </c>
      <c r="G17" s="4">
        <v>4</v>
      </c>
      <c r="H17" s="4">
        <v>2</v>
      </c>
      <c r="I17" s="4">
        <v>0</v>
      </c>
    </row>
    <row r="18" spans="1:9" ht="15">
      <c r="A18" s="3" t="s">
        <v>2</v>
      </c>
      <c r="B18" s="4">
        <v>12</v>
      </c>
      <c r="C18" s="4">
        <v>7</v>
      </c>
      <c r="D18" s="4">
        <v>15</v>
      </c>
      <c r="E18" s="4">
        <v>9</v>
      </c>
      <c r="F18" s="4">
        <v>2</v>
      </c>
      <c r="G18" s="4">
        <v>0</v>
      </c>
      <c r="H18" s="4">
        <v>4</v>
      </c>
      <c r="I18" s="4">
        <v>3</v>
      </c>
    </row>
    <row r="19" spans="1:9" ht="15">
      <c r="A19" s="3" t="s">
        <v>25</v>
      </c>
      <c r="B19" s="4">
        <v>14</v>
      </c>
      <c r="C19" s="4">
        <v>7</v>
      </c>
      <c r="D19" s="4">
        <v>14</v>
      </c>
      <c r="E19" s="4">
        <v>10</v>
      </c>
      <c r="F19" s="4">
        <v>2</v>
      </c>
      <c r="G19" s="4">
        <v>2</v>
      </c>
      <c r="H19" s="4">
        <v>2</v>
      </c>
      <c r="I19" s="4">
        <v>1</v>
      </c>
    </row>
    <row r="20" spans="1:9" ht="15.75">
      <c r="A20" s="1" t="s">
        <v>1</v>
      </c>
      <c r="B20" s="2">
        <f aca="true" t="shared" si="0" ref="B20:I20">SUM(B9:B19)</f>
        <v>123</v>
      </c>
      <c r="C20" s="2">
        <f t="shared" si="0"/>
        <v>56</v>
      </c>
      <c r="D20" s="2">
        <f t="shared" si="0"/>
        <v>130</v>
      </c>
      <c r="E20" s="2">
        <f t="shared" si="0"/>
        <v>67</v>
      </c>
      <c r="F20" s="2">
        <f t="shared" si="0"/>
        <v>17</v>
      </c>
      <c r="G20" s="2">
        <f t="shared" si="0"/>
        <v>10</v>
      </c>
      <c r="H20" s="2">
        <f t="shared" si="0"/>
        <v>19</v>
      </c>
      <c r="I20" s="2">
        <f t="shared" si="0"/>
        <v>13</v>
      </c>
    </row>
    <row r="21" spans="1:11" ht="15.75">
      <c r="A21" s="1" t="s">
        <v>0</v>
      </c>
      <c r="B21" s="2">
        <f>SUM(B8,B20)</f>
        <v>534</v>
      </c>
      <c r="C21" s="2">
        <f>SUM(C8,C20)</f>
        <v>234</v>
      </c>
      <c r="D21" s="2">
        <f>SUM(D8,D20)</f>
        <v>458</v>
      </c>
      <c r="E21" s="2">
        <f>SUM(E8,E20)</f>
        <v>224</v>
      </c>
      <c r="F21" s="2">
        <f>SUM(F20,F8)</f>
        <v>80</v>
      </c>
      <c r="G21" s="2">
        <f>SUM(G20,G8)</f>
        <v>43</v>
      </c>
      <c r="H21" s="2">
        <f>SUM(H20,H8)</f>
        <v>67</v>
      </c>
      <c r="I21" s="2">
        <f>SUM(I20,I8)</f>
        <v>40</v>
      </c>
      <c r="K21" s="64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9.875" style="0" customWidth="1"/>
    <col min="4" max="4" width="10.125" style="0" customWidth="1"/>
    <col min="11" max="11" width="10.125" style="0" customWidth="1"/>
    <col min="12" max="12" width="10.375" style="0" customWidth="1"/>
  </cols>
  <sheetData>
    <row r="1" spans="3:12" ht="15.75">
      <c r="C1" s="16" t="s">
        <v>46</v>
      </c>
      <c r="J1" s="91" t="s">
        <v>47</v>
      </c>
      <c r="K1" s="91"/>
      <c r="L1" s="91"/>
    </row>
    <row r="2" spans="1:8" ht="12.75">
      <c r="A2" t="s">
        <v>154</v>
      </c>
      <c r="H2" t="s">
        <v>48</v>
      </c>
    </row>
    <row r="3" spans="1:8" ht="12.75">
      <c r="A3" t="s">
        <v>176</v>
      </c>
      <c r="H3" t="s">
        <v>49</v>
      </c>
    </row>
    <row r="4" spans="1:13" ht="12.75">
      <c r="A4" s="116" t="s">
        <v>22</v>
      </c>
      <c r="B4" s="118" t="s">
        <v>50</v>
      </c>
      <c r="C4" s="119"/>
      <c r="D4" s="118" t="s">
        <v>51</v>
      </c>
      <c r="E4" s="119"/>
      <c r="F4" s="118" t="s">
        <v>52</v>
      </c>
      <c r="G4" s="119"/>
      <c r="H4" s="118" t="s">
        <v>53</v>
      </c>
      <c r="I4" s="119"/>
      <c r="J4" s="118" t="s">
        <v>54</v>
      </c>
      <c r="K4" s="119"/>
      <c r="L4" s="18" t="s">
        <v>55</v>
      </c>
      <c r="M4" s="18" t="s">
        <v>55</v>
      </c>
    </row>
    <row r="5" spans="1:13" ht="12.75">
      <c r="A5" s="117"/>
      <c r="B5" s="19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7" t="s">
        <v>56</v>
      </c>
      <c r="I5" s="19" t="s">
        <v>57</v>
      </c>
      <c r="J5" s="19" t="s">
        <v>56</v>
      </c>
      <c r="K5" s="19" t="s">
        <v>57</v>
      </c>
      <c r="L5" s="19" t="s">
        <v>56</v>
      </c>
      <c r="M5" s="19" t="s">
        <v>57</v>
      </c>
    </row>
    <row r="6" spans="1:13" ht="12.75">
      <c r="A6" s="19">
        <v>0</v>
      </c>
      <c r="B6" s="19">
        <v>3</v>
      </c>
      <c r="C6" s="19">
        <v>4</v>
      </c>
      <c r="D6" s="19">
        <v>5</v>
      </c>
      <c r="E6" s="19">
        <v>6</v>
      </c>
      <c r="F6" s="19">
        <v>7</v>
      </c>
      <c r="G6" s="19">
        <v>8</v>
      </c>
      <c r="H6" s="17">
        <v>9</v>
      </c>
      <c r="I6" s="19">
        <v>10</v>
      </c>
      <c r="J6" s="19">
        <v>11</v>
      </c>
      <c r="K6" s="19">
        <v>12</v>
      </c>
      <c r="L6" s="19">
        <v>13</v>
      </c>
      <c r="M6" s="19">
        <v>14</v>
      </c>
    </row>
    <row r="7" spans="1:13" ht="12.75">
      <c r="A7" s="20" t="s">
        <v>58</v>
      </c>
      <c r="B7" s="21">
        <v>304</v>
      </c>
      <c r="C7" s="21">
        <v>181</v>
      </c>
      <c r="D7" s="21">
        <v>815</v>
      </c>
      <c r="E7" s="21">
        <v>464</v>
      </c>
      <c r="F7" s="21">
        <v>817</v>
      </c>
      <c r="G7" s="21">
        <v>443</v>
      </c>
      <c r="H7" s="21">
        <v>747</v>
      </c>
      <c r="I7" s="21">
        <v>384</v>
      </c>
      <c r="J7" s="22">
        <v>441</v>
      </c>
      <c r="K7" s="22">
        <v>194</v>
      </c>
      <c r="L7" s="22">
        <v>174</v>
      </c>
      <c r="M7" s="22">
        <v>14</v>
      </c>
    </row>
    <row r="8" spans="1:13" ht="12.75">
      <c r="A8" s="23" t="s">
        <v>59</v>
      </c>
      <c r="B8" s="21">
        <v>253</v>
      </c>
      <c r="C8" s="21">
        <v>141</v>
      </c>
      <c r="D8" s="21">
        <v>626</v>
      </c>
      <c r="E8" s="21">
        <v>365</v>
      </c>
      <c r="F8" s="21">
        <v>628</v>
      </c>
      <c r="G8" s="21">
        <v>361</v>
      </c>
      <c r="H8" s="21">
        <v>565</v>
      </c>
      <c r="I8" s="21">
        <v>286</v>
      </c>
      <c r="J8" s="22">
        <v>360</v>
      </c>
      <c r="K8" s="22">
        <v>176</v>
      </c>
      <c r="L8" s="22">
        <v>166</v>
      </c>
      <c r="M8" s="22">
        <v>14</v>
      </c>
    </row>
    <row r="9" spans="1:13" ht="12.75">
      <c r="A9" s="24" t="s">
        <v>60</v>
      </c>
      <c r="B9" s="25">
        <v>45</v>
      </c>
      <c r="C9" s="25">
        <v>28</v>
      </c>
      <c r="D9" s="25">
        <v>70</v>
      </c>
      <c r="E9" s="25">
        <v>49</v>
      </c>
      <c r="F9" s="25">
        <v>44</v>
      </c>
      <c r="G9" s="25">
        <v>22</v>
      </c>
      <c r="H9" s="25">
        <v>46</v>
      </c>
      <c r="I9" s="25">
        <v>23</v>
      </c>
      <c r="J9" s="26">
        <v>23</v>
      </c>
      <c r="K9" s="26">
        <v>13</v>
      </c>
      <c r="L9" s="26">
        <v>6</v>
      </c>
      <c r="M9" s="26">
        <v>1</v>
      </c>
    </row>
    <row r="10" spans="1:13" ht="12.75">
      <c r="A10" s="27" t="s">
        <v>61</v>
      </c>
      <c r="B10" s="25">
        <v>29</v>
      </c>
      <c r="C10" s="25">
        <v>21</v>
      </c>
      <c r="D10" s="25">
        <v>36</v>
      </c>
      <c r="E10" s="25">
        <v>26</v>
      </c>
      <c r="F10" s="25">
        <v>36</v>
      </c>
      <c r="G10" s="25">
        <v>18</v>
      </c>
      <c r="H10" s="25">
        <v>30</v>
      </c>
      <c r="I10" s="25">
        <v>16</v>
      </c>
      <c r="J10" s="26">
        <v>17</v>
      </c>
      <c r="K10" s="26">
        <v>11</v>
      </c>
      <c r="L10" s="26">
        <v>7</v>
      </c>
      <c r="M10" s="26">
        <v>0</v>
      </c>
    </row>
    <row r="11" spans="1:13" ht="12.75">
      <c r="A11" s="24" t="s">
        <v>62</v>
      </c>
      <c r="B11" s="25">
        <v>60</v>
      </c>
      <c r="C11" s="25">
        <v>24</v>
      </c>
      <c r="D11" s="25">
        <v>41</v>
      </c>
      <c r="E11" s="25">
        <v>27</v>
      </c>
      <c r="F11" s="25">
        <v>22</v>
      </c>
      <c r="G11" s="25">
        <v>12</v>
      </c>
      <c r="H11" s="25">
        <v>22</v>
      </c>
      <c r="I11" s="25">
        <v>11</v>
      </c>
      <c r="J11" s="26">
        <v>16</v>
      </c>
      <c r="K11" s="26">
        <v>9</v>
      </c>
      <c r="L11" s="26">
        <v>9</v>
      </c>
      <c r="M11" s="26">
        <v>1</v>
      </c>
    </row>
    <row r="12" spans="1:13" ht="12.75">
      <c r="A12" s="27" t="s">
        <v>61</v>
      </c>
      <c r="B12" s="25">
        <v>23</v>
      </c>
      <c r="C12" s="25">
        <v>14</v>
      </c>
      <c r="D12" s="25">
        <v>32</v>
      </c>
      <c r="E12" s="25">
        <v>21</v>
      </c>
      <c r="F12" s="25">
        <v>19</v>
      </c>
      <c r="G12" s="25">
        <v>14</v>
      </c>
      <c r="H12" s="25">
        <v>25</v>
      </c>
      <c r="I12" s="25">
        <v>13</v>
      </c>
      <c r="J12" s="26">
        <v>19</v>
      </c>
      <c r="K12" s="26">
        <v>8</v>
      </c>
      <c r="L12" s="26">
        <v>4</v>
      </c>
      <c r="M12" s="26">
        <v>0</v>
      </c>
    </row>
    <row r="13" spans="1:13" ht="12.75">
      <c r="A13" s="24" t="s">
        <v>63</v>
      </c>
      <c r="B13" s="25">
        <v>27</v>
      </c>
      <c r="C13" s="25">
        <v>13</v>
      </c>
      <c r="D13" s="25">
        <v>32</v>
      </c>
      <c r="E13" s="25">
        <v>17</v>
      </c>
      <c r="F13" s="25">
        <v>15</v>
      </c>
      <c r="G13" s="25">
        <v>8</v>
      </c>
      <c r="H13" s="25">
        <v>17</v>
      </c>
      <c r="I13" s="25">
        <v>11</v>
      </c>
      <c r="J13" s="26">
        <v>8</v>
      </c>
      <c r="K13" s="26">
        <v>5</v>
      </c>
      <c r="L13" s="26">
        <v>8</v>
      </c>
      <c r="M13" s="26">
        <v>1</v>
      </c>
    </row>
    <row r="14" spans="1:13" ht="12.75">
      <c r="A14" s="27" t="s">
        <v>61</v>
      </c>
      <c r="B14" s="25">
        <v>20</v>
      </c>
      <c r="C14" s="25">
        <v>7</v>
      </c>
      <c r="D14" s="25">
        <v>29</v>
      </c>
      <c r="E14" s="25">
        <v>15</v>
      </c>
      <c r="F14" s="25">
        <v>17</v>
      </c>
      <c r="G14" s="25">
        <v>9</v>
      </c>
      <c r="H14" s="25">
        <v>10</v>
      </c>
      <c r="I14" s="25">
        <v>7</v>
      </c>
      <c r="J14" s="26">
        <v>8</v>
      </c>
      <c r="K14" s="26">
        <v>4</v>
      </c>
      <c r="L14" s="26">
        <v>8</v>
      </c>
      <c r="M14" s="26">
        <v>3</v>
      </c>
    </row>
    <row r="15" spans="1:13" ht="12.75">
      <c r="A15" s="24" t="s">
        <v>64</v>
      </c>
      <c r="B15" s="25">
        <v>46</v>
      </c>
      <c r="C15" s="25">
        <v>21</v>
      </c>
      <c r="D15" s="25">
        <v>61</v>
      </c>
      <c r="E15" s="25">
        <v>42</v>
      </c>
      <c r="F15" s="25">
        <v>45</v>
      </c>
      <c r="G15" s="25">
        <v>25</v>
      </c>
      <c r="H15" s="25">
        <v>47</v>
      </c>
      <c r="I15" s="25">
        <v>26</v>
      </c>
      <c r="J15" s="26">
        <v>24</v>
      </c>
      <c r="K15" s="26">
        <v>9</v>
      </c>
      <c r="L15" s="26">
        <v>4</v>
      </c>
      <c r="M15" s="26">
        <v>1</v>
      </c>
    </row>
    <row r="16" spans="1:13" ht="12.75">
      <c r="A16" s="27" t="s">
        <v>61</v>
      </c>
      <c r="B16" s="25">
        <v>32</v>
      </c>
      <c r="C16" s="25">
        <v>14</v>
      </c>
      <c r="D16" s="25">
        <v>47</v>
      </c>
      <c r="E16" s="25">
        <v>36</v>
      </c>
      <c r="F16" s="25">
        <v>33</v>
      </c>
      <c r="G16" s="25">
        <v>19</v>
      </c>
      <c r="H16" s="25">
        <v>39</v>
      </c>
      <c r="I16" s="25">
        <v>18</v>
      </c>
      <c r="J16" s="26">
        <v>26</v>
      </c>
      <c r="K16" s="26">
        <v>13</v>
      </c>
      <c r="L16" s="26">
        <v>6</v>
      </c>
      <c r="M16" s="26">
        <v>1</v>
      </c>
    </row>
    <row r="17" spans="1:13" ht="12.75">
      <c r="A17" s="24" t="s">
        <v>65</v>
      </c>
      <c r="B17" s="25">
        <v>47</v>
      </c>
      <c r="C17" s="25">
        <v>26</v>
      </c>
      <c r="D17" s="25">
        <v>66</v>
      </c>
      <c r="E17" s="25">
        <v>36</v>
      </c>
      <c r="F17" s="25">
        <v>32</v>
      </c>
      <c r="G17" s="25">
        <v>16</v>
      </c>
      <c r="H17" s="25">
        <v>44</v>
      </c>
      <c r="I17" s="25">
        <v>23</v>
      </c>
      <c r="J17" s="26">
        <v>12</v>
      </c>
      <c r="K17" s="26">
        <v>6</v>
      </c>
      <c r="L17" s="26">
        <v>8</v>
      </c>
      <c r="M17" s="26">
        <v>0</v>
      </c>
    </row>
    <row r="18" spans="1:13" ht="12.75">
      <c r="A18" s="27" t="s">
        <v>61</v>
      </c>
      <c r="B18" s="25">
        <v>37</v>
      </c>
      <c r="C18" s="25">
        <v>18</v>
      </c>
      <c r="D18" s="25">
        <v>53</v>
      </c>
      <c r="E18" s="25">
        <v>30</v>
      </c>
      <c r="F18" s="25">
        <v>21</v>
      </c>
      <c r="G18" s="25">
        <v>10</v>
      </c>
      <c r="H18" s="25">
        <v>34</v>
      </c>
      <c r="I18" s="25">
        <v>21</v>
      </c>
      <c r="J18" s="26">
        <v>11</v>
      </c>
      <c r="K18" s="26">
        <v>3</v>
      </c>
      <c r="L18" s="26">
        <v>6</v>
      </c>
      <c r="M18" s="26">
        <v>3</v>
      </c>
    </row>
    <row r="19" spans="1:13" ht="12.75">
      <c r="A19" s="24" t="s">
        <v>66</v>
      </c>
      <c r="B19" s="25">
        <v>37</v>
      </c>
      <c r="C19" s="25">
        <v>16</v>
      </c>
      <c r="D19" s="25">
        <v>38</v>
      </c>
      <c r="E19" s="25">
        <v>23</v>
      </c>
      <c r="F19" s="25">
        <v>20</v>
      </c>
      <c r="G19" s="25">
        <v>9</v>
      </c>
      <c r="H19" s="25">
        <v>15</v>
      </c>
      <c r="I19" s="25">
        <v>8</v>
      </c>
      <c r="J19" s="26">
        <v>9</v>
      </c>
      <c r="K19" s="26">
        <v>6</v>
      </c>
      <c r="L19" s="26">
        <v>2</v>
      </c>
      <c r="M19" s="26">
        <v>0</v>
      </c>
    </row>
    <row r="20" spans="1:13" ht="12.75">
      <c r="A20" s="27" t="s">
        <v>61</v>
      </c>
      <c r="B20" s="25">
        <v>20</v>
      </c>
      <c r="C20" s="25">
        <v>13</v>
      </c>
      <c r="D20" s="25">
        <v>33</v>
      </c>
      <c r="E20" s="25">
        <v>26</v>
      </c>
      <c r="F20" s="25">
        <v>25</v>
      </c>
      <c r="G20" s="25">
        <v>15</v>
      </c>
      <c r="H20" s="25">
        <v>10</v>
      </c>
      <c r="I20" s="25">
        <v>6</v>
      </c>
      <c r="J20" s="26">
        <v>8</v>
      </c>
      <c r="K20" s="26">
        <v>4</v>
      </c>
      <c r="L20" s="26">
        <v>4</v>
      </c>
      <c r="M20" s="26">
        <v>2</v>
      </c>
    </row>
    <row r="21" spans="1:13" ht="12.75">
      <c r="A21" s="24" t="s">
        <v>67</v>
      </c>
      <c r="B21" s="25">
        <v>34</v>
      </c>
      <c r="C21" s="25">
        <v>17</v>
      </c>
      <c r="D21" s="25">
        <v>43</v>
      </c>
      <c r="E21" s="25">
        <v>30</v>
      </c>
      <c r="F21" s="25">
        <v>16</v>
      </c>
      <c r="G21" s="25">
        <v>8</v>
      </c>
      <c r="H21" s="25">
        <v>15</v>
      </c>
      <c r="I21" s="25">
        <v>8</v>
      </c>
      <c r="J21" s="26">
        <v>11</v>
      </c>
      <c r="K21" s="26">
        <v>4</v>
      </c>
      <c r="L21" s="26">
        <v>3</v>
      </c>
      <c r="M21" s="26">
        <v>0</v>
      </c>
    </row>
    <row r="22" spans="1:13" ht="12.75">
      <c r="A22" s="27" t="s">
        <v>61</v>
      </c>
      <c r="B22" s="25">
        <v>28</v>
      </c>
      <c r="C22" s="25">
        <v>20</v>
      </c>
      <c r="D22" s="25">
        <v>32</v>
      </c>
      <c r="E22" s="25">
        <v>19</v>
      </c>
      <c r="F22" s="25">
        <v>19</v>
      </c>
      <c r="G22" s="25">
        <v>9</v>
      </c>
      <c r="H22" s="25">
        <v>15</v>
      </c>
      <c r="I22" s="25">
        <v>6</v>
      </c>
      <c r="J22" s="26">
        <v>8</v>
      </c>
      <c r="K22" s="26">
        <v>1</v>
      </c>
      <c r="L22" s="26">
        <v>2</v>
      </c>
      <c r="M22" s="26">
        <v>0</v>
      </c>
    </row>
    <row r="23" spans="1:13" ht="12.75">
      <c r="A23" s="24" t="s">
        <v>68</v>
      </c>
      <c r="B23" s="25">
        <v>49</v>
      </c>
      <c r="C23" s="25">
        <v>28</v>
      </c>
      <c r="D23" s="25">
        <v>70</v>
      </c>
      <c r="E23" s="25">
        <v>39</v>
      </c>
      <c r="F23" s="25">
        <v>55</v>
      </c>
      <c r="G23" s="25">
        <v>33</v>
      </c>
      <c r="H23" s="25">
        <v>47</v>
      </c>
      <c r="I23" s="25">
        <v>22</v>
      </c>
      <c r="J23" s="26">
        <v>34</v>
      </c>
      <c r="K23" s="26">
        <v>16</v>
      </c>
      <c r="L23" s="26">
        <v>5</v>
      </c>
      <c r="M23" s="26">
        <v>1</v>
      </c>
    </row>
    <row r="24" spans="1:13" ht="12.75">
      <c r="A24" s="27" t="s">
        <v>61</v>
      </c>
      <c r="B24" s="25">
        <v>33</v>
      </c>
      <c r="C24" s="25">
        <v>15</v>
      </c>
      <c r="D24" s="25">
        <v>45</v>
      </c>
      <c r="E24" s="25">
        <v>29</v>
      </c>
      <c r="F24" s="25">
        <v>41</v>
      </c>
      <c r="G24" s="25">
        <v>23</v>
      </c>
      <c r="H24" s="25">
        <v>42</v>
      </c>
      <c r="I24" s="25">
        <v>18</v>
      </c>
      <c r="J24" s="26">
        <v>30</v>
      </c>
      <c r="K24" s="26">
        <v>12</v>
      </c>
      <c r="L24" s="26">
        <v>5</v>
      </c>
      <c r="M24" s="26">
        <v>2</v>
      </c>
    </row>
    <row r="25" spans="1:13" ht="12.75">
      <c r="A25" s="24" t="s">
        <v>69</v>
      </c>
      <c r="B25" s="25">
        <v>31</v>
      </c>
      <c r="C25" s="25">
        <v>17</v>
      </c>
      <c r="D25" s="25">
        <v>60</v>
      </c>
      <c r="E25" s="25">
        <v>45</v>
      </c>
      <c r="F25" s="25">
        <v>49</v>
      </c>
      <c r="G25" s="25">
        <v>27</v>
      </c>
      <c r="H25" s="25">
        <v>41</v>
      </c>
      <c r="I25" s="25">
        <v>24</v>
      </c>
      <c r="J25" s="26">
        <v>17</v>
      </c>
      <c r="K25" s="26">
        <v>10</v>
      </c>
      <c r="L25" s="26">
        <v>11</v>
      </c>
      <c r="M25" s="26">
        <v>2</v>
      </c>
    </row>
    <row r="26" spans="1:13" ht="12.75">
      <c r="A26" s="27" t="s">
        <v>61</v>
      </c>
      <c r="B26" s="25">
        <v>27</v>
      </c>
      <c r="C26" s="25">
        <v>18</v>
      </c>
      <c r="D26" s="25">
        <v>40</v>
      </c>
      <c r="E26" s="25">
        <v>28</v>
      </c>
      <c r="F26" s="25">
        <v>42</v>
      </c>
      <c r="G26" s="25">
        <v>23</v>
      </c>
      <c r="H26" s="25">
        <v>24</v>
      </c>
      <c r="I26" s="25">
        <v>12</v>
      </c>
      <c r="J26" s="26">
        <v>16</v>
      </c>
      <c r="K26" s="26">
        <v>5</v>
      </c>
      <c r="L26" s="26">
        <v>9</v>
      </c>
      <c r="M26" s="26">
        <v>1</v>
      </c>
    </row>
    <row r="27" spans="1:13" ht="12.75">
      <c r="A27" s="24" t="s">
        <v>70</v>
      </c>
      <c r="B27" s="25">
        <v>63</v>
      </c>
      <c r="C27" s="25">
        <v>29</v>
      </c>
      <c r="D27" s="25">
        <v>62</v>
      </c>
      <c r="E27" s="25">
        <v>43</v>
      </c>
      <c r="F27" s="25">
        <v>35</v>
      </c>
      <c r="G27" s="25">
        <v>22</v>
      </c>
      <c r="H27" s="25">
        <v>33</v>
      </c>
      <c r="I27" s="25">
        <v>13</v>
      </c>
      <c r="J27" s="26">
        <v>19</v>
      </c>
      <c r="K27" s="26">
        <v>6</v>
      </c>
      <c r="L27" s="26">
        <v>11</v>
      </c>
      <c r="M27" s="26">
        <v>0</v>
      </c>
    </row>
    <row r="28" spans="1:13" ht="12.75">
      <c r="A28" s="27" t="s">
        <v>61</v>
      </c>
      <c r="B28" s="25">
        <v>52</v>
      </c>
      <c r="C28" s="25">
        <v>29</v>
      </c>
      <c r="D28" s="25">
        <v>49</v>
      </c>
      <c r="E28" s="25">
        <v>32</v>
      </c>
      <c r="F28" s="25">
        <v>27</v>
      </c>
      <c r="G28" s="25">
        <v>18</v>
      </c>
      <c r="H28" s="25">
        <v>23</v>
      </c>
      <c r="I28" s="25">
        <v>6</v>
      </c>
      <c r="J28" s="26">
        <v>12</v>
      </c>
      <c r="K28" s="26">
        <v>5</v>
      </c>
      <c r="L28" s="26">
        <v>15</v>
      </c>
      <c r="M28" s="26">
        <v>2</v>
      </c>
    </row>
    <row r="29" spans="1:13" ht="12.75">
      <c r="A29" s="24" t="s">
        <v>71</v>
      </c>
      <c r="B29" s="25">
        <v>54</v>
      </c>
      <c r="C29" s="25">
        <v>22</v>
      </c>
      <c r="D29" s="25">
        <v>73</v>
      </c>
      <c r="E29" s="25">
        <v>44</v>
      </c>
      <c r="F29" s="25">
        <v>35</v>
      </c>
      <c r="G29" s="25">
        <v>23</v>
      </c>
      <c r="H29" s="25">
        <v>39</v>
      </c>
      <c r="I29" s="25">
        <v>19</v>
      </c>
      <c r="J29" s="26">
        <v>18</v>
      </c>
      <c r="K29" s="26">
        <v>8</v>
      </c>
      <c r="L29" s="26">
        <v>6</v>
      </c>
      <c r="M29" s="26">
        <v>1</v>
      </c>
    </row>
    <row r="30" spans="1:13" ht="12.75">
      <c r="A30" s="27" t="s">
        <v>61</v>
      </c>
      <c r="B30" s="25">
        <v>34</v>
      </c>
      <c r="C30" s="25">
        <v>13</v>
      </c>
      <c r="D30" s="25">
        <v>54</v>
      </c>
      <c r="E30" s="25">
        <v>38</v>
      </c>
      <c r="F30" s="25">
        <v>28</v>
      </c>
      <c r="G30" s="25">
        <v>20</v>
      </c>
      <c r="H30" s="25">
        <v>32</v>
      </c>
      <c r="I30" s="25">
        <v>18</v>
      </c>
      <c r="J30" s="26">
        <v>18</v>
      </c>
      <c r="K30" s="26">
        <v>7</v>
      </c>
      <c r="L30" s="26">
        <v>7</v>
      </c>
      <c r="M30" s="26">
        <v>1</v>
      </c>
    </row>
    <row r="31" spans="1:13" ht="12.75">
      <c r="A31" s="20" t="s">
        <v>72</v>
      </c>
      <c r="B31" s="21">
        <f>SUM(B29,B27,B25,B23,B21,B19,B17,B15,B13,B11,B9)</f>
        <v>493</v>
      </c>
      <c r="C31" s="21">
        <f>SUM(C29,C27,C25,C23,C21,C19,C17,C15,C13,C11,C9)</f>
        <v>241</v>
      </c>
      <c r="D31" s="21">
        <f aca="true" t="shared" si="0" ref="D31:L32">SUM(D29,D27,D25,D23,D21,D19,D17,D15,D13,D11,D9)</f>
        <v>616</v>
      </c>
      <c r="E31" s="21">
        <f t="shared" si="0"/>
        <v>395</v>
      </c>
      <c r="F31" s="21">
        <f t="shared" si="0"/>
        <v>368</v>
      </c>
      <c r="G31" s="21">
        <f t="shared" si="0"/>
        <v>205</v>
      </c>
      <c r="H31" s="21">
        <f t="shared" si="0"/>
        <v>366</v>
      </c>
      <c r="I31" s="21">
        <f t="shared" si="0"/>
        <v>188</v>
      </c>
      <c r="J31" s="22">
        <f t="shared" si="0"/>
        <v>191</v>
      </c>
      <c r="K31" s="22">
        <f t="shared" si="0"/>
        <v>92</v>
      </c>
      <c r="L31" s="22">
        <f t="shared" si="0"/>
        <v>73</v>
      </c>
      <c r="M31" s="22">
        <f>SUM(M29,M27,M25,M23,M21,M19,M17,M15,M13,M11,M9)</f>
        <v>8</v>
      </c>
    </row>
    <row r="32" spans="1:13" ht="12.75">
      <c r="A32" s="23" t="s">
        <v>61</v>
      </c>
      <c r="B32" s="21">
        <f>SUM(B30,B28,B26,B24,B22,B20,B18,B16,B14,B12,B10)</f>
        <v>335</v>
      </c>
      <c r="C32" s="21">
        <f>SUM(C30,C28,C26,C24,C22,C20,C18,C16,C14,C12,C10)</f>
        <v>182</v>
      </c>
      <c r="D32" s="21">
        <f t="shared" si="0"/>
        <v>450</v>
      </c>
      <c r="E32" s="21">
        <f t="shared" si="0"/>
        <v>300</v>
      </c>
      <c r="F32" s="21">
        <f t="shared" si="0"/>
        <v>308</v>
      </c>
      <c r="G32" s="21">
        <f t="shared" si="0"/>
        <v>178</v>
      </c>
      <c r="H32" s="21">
        <f t="shared" si="0"/>
        <v>284</v>
      </c>
      <c r="I32" s="21">
        <f t="shared" si="0"/>
        <v>141</v>
      </c>
      <c r="J32" s="22">
        <f t="shared" si="0"/>
        <v>173</v>
      </c>
      <c r="K32" s="22">
        <f t="shared" si="0"/>
        <v>73</v>
      </c>
      <c r="L32" s="22">
        <f t="shared" si="0"/>
        <v>73</v>
      </c>
      <c r="M32" s="22">
        <f>SUM(M30,M28,M26,M24,M22,M20,M18,M16,M14,M12,M10)</f>
        <v>15</v>
      </c>
    </row>
    <row r="33" spans="1:13" ht="12.75">
      <c r="A33" s="20" t="s">
        <v>73</v>
      </c>
      <c r="B33" s="21">
        <f aca="true" t="shared" si="1" ref="B33:L34">SUM(B31,B7)</f>
        <v>797</v>
      </c>
      <c r="C33" s="21">
        <f t="shared" si="1"/>
        <v>422</v>
      </c>
      <c r="D33" s="21">
        <f t="shared" si="1"/>
        <v>1431</v>
      </c>
      <c r="E33" s="21">
        <f t="shared" si="1"/>
        <v>859</v>
      </c>
      <c r="F33" s="21">
        <f t="shared" si="1"/>
        <v>1185</v>
      </c>
      <c r="G33" s="21">
        <f t="shared" si="1"/>
        <v>648</v>
      </c>
      <c r="H33" s="21">
        <f t="shared" si="1"/>
        <v>1113</v>
      </c>
      <c r="I33" s="21">
        <f t="shared" si="1"/>
        <v>572</v>
      </c>
      <c r="J33" s="22">
        <f t="shared" si="1"/>
        <v>632</v>
      </c>
      <c r="K33" s="22">
        <f t="shared" si="1"/>
        <v>286</v>
      </c>
      <c r="L33" s="22">
        <f t="shared" si="1"/>
        <v>247</v>
      </c>
      <c r="M33" s="22">
        <f>SUM(M31,M7)</f>
        <v>22</v>
      </c>
    </row>
    <row r="34" spans="1:13" ht="12.75">
      <c r="A34" s="23" t="s">
        <v>74</v>
      </c>
      <c r="B34" s="21">
        <f t="shared" si="1"/>
        <v>588</v>
      </c>
      <c r="C34" s="21">
        <f t="shared" si="1"/>
        <v>323</v>
      </c>
      <c r="D34" s="21">
        <f t="shared" si="1"/>
        <v>1076</v>
      </c>
      <c r="E34" s="21">
        <f t="shared" si="1"/>
        <v>665</v>
      </c>
      <c r="F34" s="21">
        <f t="shared" si="1"/>
        <v>936</v>
      </c>
      <c r="G34" s="21">
        <f t="shared" si="1"/>
        <v>539</v>
      </c>
      <c r="H34" s="21">
        <f t="shared" si="1"/>
        <v>849</v>
      </c>
      <c r="I34" s="21">
        <f t="shared" si="1"/>
        <v>427</v>
      </c>
      <c r="J34" s="22">
        <f t="shared" si="1"/>
        <v>533</v>
      </c>
      <c r="K34" s="22">
        <f t="shared" si="1"/>
        <v>249</v>
      </c>
      <c r="L34" s="22">
        <f t="shared" si="1"/>
        <v>239</v>
      </c>
      <c r="M34" s="22">
        <f>SUM(M32,M8)</f>
        <v>29</v>
      </c>
    </row>
  </sheetData>
  <sheetProtection/>
  <mergeCells count="7">
    <mergeCell ref="J1:L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A3" sqref="A3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9.875" style="0" customWidth="1"/>
    <col min="4" max="4" width="10.25390625" style="0" customWidth="1"/>
    <col min="5" max="5" width="10.00390625" style="0" customWidth="1"/>
    <col min="6" max="6" width="10.375" style="0" customWidth="1"/>
    <col min="7" max="7" width="10.00390625" style="0" customWidth="1"/>
    <col min="8" max="8" width="10.625" style="0" customWidth="1"/>
    <col min="9" max="9" width="9.625" style="0" customWidth="1"/>
    <col min="10" max="10" width="9.375" style="0" customWidth="1"/>
    <col min="11" max="11" width="9.75390625" style="0" customWidth="1"/>
  </cols>
  <sheetData>
    <row r="1" spans="4:11" ht="15.75">
      <c r="D1" s="16" t="s">
        <v>75</v>
      </c>
      <c r="E1" s="16"/>
      <c r="J1" s="91" t="s">
        <v>76</v>
      </c>
      <c r="K1" s="120"/>
    </row>
    <row r="2" spans="1:10" ht="12.75">
      <c r="A2" t="s">
        <v>155</v>
      </c>
      <c r="B2" t="s">
        <v>147</v>
      </c>
      <c r="J2" t="s">
        <v>48</v>
      </c>
    </row>
    <row r="3" spans="1:10" ht="12.75">
      <c r="A3" t="s">
        <v>158</v>
      </c>
      <c r="B3" t="s">
        <v>159</v>
      </c>
      <c r="J3" t="s">
        <v>49</v>
      </c>
    </row>
    <row r="4" spans="1:11" ht="12.75">
      <c r="A4" s="116" t="s">
        <v>22</v>
      </c>
      <c r="B4" s="121" t="s">
        <v>77</v>
      </c>
      <c r="C4" s="119"/>
      <c r="D4" s="118" t="s">
        <v>78</v>
      </c>
      <c r="E4" s="119"/>
      <c r="F4" s="118" t="s">
        <v>79</v>
      </c>
      <c r="G4" s="119"/>
      <c r="H4" s="118" t="s">
        <v>80</v>
      </c>
      <c r="I4" s="119"/>
      <c r="J4" s="118" t="s">
        <v>81</v>
      </c>
      <c r="K4" s="119"/>
    </row>
    <row r="5" spans="1:11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</row>
    <row r="6" spans="1:11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</row>
    <row r="7" spans="1:11" ht="12.75">
      <c r="A7" s="20" t="s">
        <v>82</v>
      </c>
      <c r="B7" s="30">
        <v>466</v>
      </c>
      <c r="C7" s="30">
        <v>277</v>
      </c>
      <c r="D7" s="30">
        <v>682</v>
      </c>
      <c r="E7" s="30">
        <v>424</v>
      </c>
      <c r="F7" s="30">
        <v>266</v>
      </c>
      <c r="G7" s="30">
        <v>180</v>
      </c>
      <c r="H7" s="30">
        <v>853</v>
      </c>
      <c r="I7" s="30">
        <v>356</v>
      </c>
      <c r="J7" s="30">
        <v>1031</v>
      </c>
      <c r="K7" s="30">
        <v>443</v>
      </c>
    </row>
    <row r="8" spans="1:11" ht="12.75">
      <c r="A8" s="23" t="s">
        <v>83</v>
      </c>
      <c r="B8" s="30">
        <v>362</v>
      </c>
      <c r="C8" s="30">
        <v>234</v>
      </c>
      <c r="D8" s="30">
        <v>516</v>
      </c>
      <c r="E8" s="30">
        <v>296</v>
      </c>
      <c r="F8" s="30">
        <v>194</v>
      </c>
      <c r="G8" s="30">
        <v>129</v>
      </c>
      <c r="H8" s="30">
        <v>680</v>
      </c>
      <c r="I8" s="30">
        <v>303</v>
      </c>
      <c r="J8" s="30">
        <v>846</v>
      </c>
      <c r="K8" s="30">
        <v>381</v>
      </c>
    </row>
    <row r="9" spans="1:11" ht="12.75">
      <c r="A9" s="24" t="s">
        <v>84</v>
      </c>
      <c r="B9" s="31">
        <v>35</v>
      </c>
      <c r="C9" s="31">
        <v>29</v>
      </c>
      <c r="D9" s="31">
        <v>41</v>
      </c>
      <c r="E9" s="31">
        <v>31</v>
      </c>
      <c r="F9" s="31">
        <v>14</v>
      </c>
      <c r="G9" s="31">
        <v>7</v>
      </c>
      <c r="H9" s="31">
        <v>80</v>
      </c>
      <c r="I9" s="31">
        <v>41</v>
      </c>
      <c r="J9" s="31">
        <v>64</v>
      </c>
      <c r="K9" s="31">
        <v>28</v>
      </c>
    </row>
    <row r="10" spans="1:11" ht="12.75">
      <c r="A10" s="27" t="s">
        <v>85</v>
      </c>
      <c r="B10" s="31">
        <v>17</v>
      </c>
      <c r="C10" s="31">
        <v>14</v>
      </c>
      <c r="D10" s="31">
        <v>29</v>
      </c>
      <c r="E10" s="31">
        <v>16</v>
      </c>
      <c r="F10" s="31">
        <v>12</v>
      </c>
      <c r="G10" s="31">
        <v>6</v>
      </c>
      <c r="H10" s="31">
        <v>50</v>
      </c>
      <c r="I10" s="31">
        <v>30</v>
      </c>
      <c r="J10" s="31">
        <v>47</v>
      </c>
      <c r="K10" s="31">
        <v>26</v>
      </c>
    </row>
    <row r="11" spans="1:11" ht="12.75">
      <c r="A11" s="24" t="s">
        <v>86</v>
      </c>
      <c r="B11" s="31">
        <v>21</v>
      </c>
      <c r="C11" s="31">
        <v>17</v>
      </c>
      <c r="D11" s="31">
        <v>32</v>
      </c>
      <c r="E11" s="31">
        <v>12</v>
      </c>
      <c r="F11" s="31">
        <v>18</v>
      </c>
      <c r="G11" s="31">
        <v>13</v>
      </c>
      <c r="H11" s="31">
        <v>61</v>
      </c>
      <c r="I11" s="31">
        <v>25</v>
      </c>
      <c r="J11" s="31">
        <v>38</v>
      </c>
      <c r="K11" s="31">
        <v>17</v>
      </c>
    </row>
    <row r="12" spans="1:11" ht="12.75">
      <c r="A12" s="27" t="s">
        <v>85</v>
      </c>
      <c r="B12" s="31">
        <v>10</v>
      </c>
      <c r="C12" s="31">
        <v>9</v>
      </c>
      <c r="D12" s="31">
        <v>28</v>
      </c>
      <c r="E12" s="31">
        <v>17</v>
      </c>
      <c r="F12" s="31">
        <v>13</v>
      </c>
      <c r="G12" s="31">
        <v>12</v>
      </c>
      <c r="H12" s="31">
        <v>40</v>
      </c>
      <c r="I12" s="31">
        <v>20</v>
      </c>
      <c r="J12" s="31">
        <v>31</v>
      </c>
      <c r="K12" s="31">
        <v>12</v>
      </c>
    </row>
    <row r="13" spans="1:11" ht="12.75">
      <c r="A13" s="24" t="s">
        <v>87</v>
      </c>
      <c r="B13" s="31">
        <v>14</v>
      </c>
      <c r="C13" s="31">
        <v>10</v>
      </c>
      <c r="D13" s="31">
        <v>21</v>
      </c>
      <c r="E13" s="31">
        <v>15</v>
      </c>
      <c r="F13" s="31">
        <v>5</v>
      </c>
      <c r="G13" s="31">
        <v>3</v>
      </c>
      <c r="H13" s="31">
        <v>32</v>
      </c>
      <c r="I13" s="31">
        <v>12</v>
      </c>
      <c r="J13" s="31">
        <v>35</v>
      </c>
      <c r="K13" s="32">
        <v>15</v>
      </c>
    </row>
    <row r="14" spans="1:11" ht="12.75">
      <c r="A14" s="27" t="s">
        <v>85</v>
      </c>
      <c r="B14" s="31">
        <v>13</v>
      </c>
      <c r="C14" s="31">
        <v>7</v>
      </c>
      <c r="D14" s="31">
        <v>21</v>
      </c>
      <c r="E14" s="31">
        <v>12</v>
      </c>
      <c r="F14" s="31">
        <v>5</v>
      </c>
      <c r="G14" s="31">
        <v>2</v>
      </c>
      <c r="H14" s="31">
        <v>23</v>
      </c>
      <c r="I14" s="31">
        <v>14</v>
      </c>
      <c r="J14" s="31">
        <v>30</v>
      </c>
      <c r="K14" s="32">
        <v>10</v>
      </c>
    </row>
    <row r="15" spans="1:11" ht="12.75">
      <c r="A15" s="24" t="s">
        <v>88</v>
      </c>
      <c r="B15" s="31">
        <v>21</v>
      </c>
      <c r="C15" s="31">
        <v>15</v>
      </c>
      <c r="D15" s="31">
        <v>45</v>
      </c>
      <c r="E15" s="31">
        <v>27</v>
      </c>
      <c r="F15" s="31">
        <v>15</v>
      </c>
      <c r="G15" s="31">
        <v>13</v>
      </c>
      <c r="H15" s="31">
        <v>72</v>
      </c>
      <c r="I15" s="31">
        <v>36</v>
      </c>
      <c r="J15" s="31">
        <v>74</v>
      </c>
      <c r="K15" s="31">
        <v>33</v>
      </c>
    </row>
    <row r="16" spans="1:11" ht="12.75">
      <c r="A16" s="27" t="s">
        <v>85</v>
      </c>
      <c r="B16" s="31">
        <v>22</v>
      </c>
      <c r="C16" s="31">
        <v>14</v>
      </c>
      <c r="D16" s="31">
        <v>37</v>
      </c>
      <c r="E16" s="31">
        <v>22</v>
      </c>
      <c r="F16" s="31">
        <v>12</v>
      </c>
      <c r="G16" s="31">
        <v>10</v>
      </c>
      <c r="H16" s="31">
        <v>64</v>
      </c>
      <c r="I16" s="31">
        <v>30</v>
      </c>
      <c r="J16" s="31">
        <v>48</v>
      </c>
      <c r="K16" s="31">
        <v>25</v>
      </c>
    </row>
    <row r="17" spans="1:11" ht="12.75">
      <c r="A17" s="24" t="s">
        <v>89</v>
      </c>
      <c r="B17" s="31">
        <v>25</v>
      </c>
      <c r="C17" s="31">
        <v>17</v>
      </c>
      <c r="D17" s="31">
        <v>46</v>
      </c>
      <c r="E17" s="31">
        <v>25</v>
      </c>
      <c r="F17" s="31">
        <v>11</v>
      </c>
      <c r="G17" s="31">
        <v>7</v>
      </c>
      <c r="H17" s="31">
        <v>56</v>
      </c>
      <c r="I17" s="31">
        <v>21</v>
      </c>
      <c r="J17" s="31">
        <v>71</v>
      </c>
      <c r="K17" s="31">
        <v>37</v>
      </c>
    </row>
    <row r="18" spans="1:11" ht="12.75">
      <c r="A18" s="27" t="s">
        <v>85</v>
      </c>
      <c r="B18" s="31">
        <v>23</v>
      </c>
      <c r="C18" s="31">
        <v>14</v>
      </c>
      <c r="D18" s="31">
        <v>37</v>
      </c>
      <c r="E18" s="31">
        <v>18</v>
      </c>
      <c r="F18" s="31">
        <v>9</v>
      </c>
      <c r="G18" s="31">
        <v>5</v>
      </c>
      <c r="H18" s="31">
        <v>41</v>
      </c>
      <c r="I18" s="31">
        <v>20</v>
      </c>
      <c r="J18" s="31">
        <v>52</v>
      </c>
      <c r="K18" s="31">
        <v>28</v>
      </c>
    </row>
    <row r="19" spans="1:11" ht="12.75">
      <c r="A19" s="24" t="s">
        <v>90</v>
      </c>
      <c r="B19" s="31">
        <v>12</v>
      </c>
      <c r="C19" s="31">
        <v>10</v>
      </c>
      <c r="D19" s="31">
        <v>40</v>
      </c>
      <c r="E19" s="31">
        <v>22</v>
      </c>
      <c r="F19" s="31">
        <v>5</v>
      </c>
      <c r="G19" s="31">
        <v>2</v>
      </c>
      <c r="H19" s="31">
        <v>30</v>
      </c>
      <c r="I19" s="31">
        <v>12</v>
      </c>
      <c r="J19" s="31">
        <v>34</v>
      </c>
      <c r="K19" s="31">
        <v>16</v>
      </c>
    </row>
    <row r="20" spans="1:11" ht="12.75">
      <c r="A20" s="27" t="s">
        <v>85</v>
      </c>
      <c r="B20" s="31">
        <v>17</v>
      </c>
      <c r="C20" s="31">
        <v>14</v>
      </c>
      <c r="D20" s="31">
        <v>29</v>
      </c>
      <c r="E20" s="31">
        <v>24</v>
      </c>
      <c r="F20" s="31">
        <v>6</v>
      </c>
      <c r="G20" s="31">
        <v>5</v>
      </c>
      <c r="H20" s="31">
        <v>27</v>
      </c>
      <c r="I20" s="31">
        <v>13</v>
      </c>
      <c r="J20" s="31">
        <v>21</v>
      </c>
      <c r="K20" s="31">
        <v>10</v>
      </c>
    </row>
    <row r="21" spans="1:12" ht="12.75">
      <c r="A21" s="24" t="s">
        <v>91</v>
      </c>
      <c r="B21" s="31">
        <v>16</v>
      </c>
      <c r="C21" s="31">
        <v>15</v>
      </c>
      <c r="D21" s="31">
        <v>28</v>
      </c>
      <c r="E21" s="31">
        <v>18</v>
      </c>
      <c r="F21" s="31">
        <v>7</v>
      </c>
      <c r="G21" s="31">
        <v>4</v>
      </c>
      <c r="H21" s="31">
        <v>40</v>
      </c>
      <c r="I21" s="31">
        <v>15</v>
      </c>
      <c r="J21" s="31">
        <v>31</v>
      </c>
      <c r="K21" s="31">
        <v>15</v>
      </c>
      <c r="L21" s="67"/>
    </row>
    <row r="22" spans="1:11" ht="12.75">
      <c r="A22" s="27" t="s">
        <v>85</v>
      </c>
      <c r="B22" s="31">
        <v>13</v>
      </c>
      <c r="C22" s="31">
        <v>9</v>
      </c>
      <c r="D22" s="31">
        <v>23</v>
      </c>
      <c r="E22" s="31">
        <v>14</v>
      </c>
      <c r="F22" s="31">
        <v>6</v>
      </c>
      <c r="G22" s="31">
        <v>3</v>
      </c>
      <c r="H22" s="31">
        <v>34</v>
      </c>
      <c r="I22" s="31">
        <v>16</v>
      </c>
      <c r="J22" s="31">
        <v>28</v>
      </c>
      <c r="K22" s="31">
        <v>13</v>
      </c>
    </row>
    <row r="23" spans="1:11" ht="12.75">
      <c r="A23" s="24" t="s">
        <v>92</v>
      </c>
      <c r="B23" s="31">
        <v>47</v>
      </c>
      <c r="C23" s="31">
        <v>35</v>
      </c>
      <c r="D23" s="31">
        <v>61</v>
      </c>
      <c r="E23" s="31">
        <v>34</v>
      </c>
      <c r="F23" s="31">
        <v>18</v>
      </c>
      <c r="G23" s="31">
        <v>11</v>
      </c>
      <c r="H23" s="31">
        <v>69</v>
      </c>
      <c r="I23" s="31">
        <v>33</v>
      </c>
      <c r="J23" s="31">
        <v>65</v>
      </c>
      <c r="K23" s="31">
        <v>26</v>
      </c>
    </row>
    <row r="24" spans="1:11" ht="12.75">
      <c r="A24" s="27" t="s">
        <v>85</v>
      </c>
      <c r="B24" s="31">
        <v>31</v>
      </c>
      <c r="C24" s="31">
        <v>20</v>
      </c>
      <c r="D24" s="31">
        <v>29</v>
      </c>
      <c r="E24" s="31">
        <v>15</v>
      </c>
      <c r="F24" s="31">
        <v>13</v>
      </c>
      <c r="G24" s="31">
        <v>7</v>
      </c>
      <c r="H24" s="31">
        <v>60</v>
      </c>
      <c r="I24" s="31">
        <v>30</v>
      </c>
      <c r="J24" s="31">
        <v>63</v>
      </c>
      <c r="K24" s="31">
        <v>27</v>
      </c>
    </row>
    <row r="25" spans="1:11" ht="12.75">
      <c r="A25" s="24" t="s">
        <v>93</v>
      </c>
      <c r="B25" s="31">
        <v>24</v>
      </c>
      <c r="C25" s="31">
        <v>17</v>
      </c>
      <c r="D25" s="31">
        <v>41</v>
      </c>
      <c r="E25" s="31">
        <v>33</v>
      </c>
      <c r="F25" s="31">
        <v>14</v>
      </c>
      <c r="G25" s="31">
        <v>10</v>
      </c>
      <c r="H25" s="31">
        <v>68</v>
      </c>
      <c r="I25" s="31">
        <v>36</v>
      </c>
      <c r="J25" s="31">
        <v>62</v>
      </c>
      <c r="K25" s="31">
        <v>29</v>
      </c>
    </row>
    <row r="26" spans="1:11" ht="12.75">
      <c r="A26" s="27" t="s">
        <v>85</v>
      </c>
      <c r="B26" s="31">
        <v>17</v>
      </c>
      <c r="C26" s="31">
        <v>11</v>
      </c>
      <c r="D26" s="31">
        <v>25</v>
      </c>
      <c r="E26" s="31">
        <v>21</v>
      </c>
      <c r="F26" s="31">
        <v>13</v>
      </c>
      <c r="G26" s="31">
        <v>9</v>
      </c>
      <c r="H26" s="31">
        <v>46</v>
      </c>
      <c r="I26" s="31">
        <v>22</v>
      </c>
      <c r="J26" s="31">
        <v>57</v>
      </c>
      <c r="K26" s="31">
        <v>24</v>
      </c>
    </row>
    <row r="27" spans="1:11" ht="12.75">
      <c r="A27" s="24" t="s">
        <v>94</v>
      </c>
      <c r="B27" s="31">
        <v>26</v>
      </c>
      <c r="C27" s="31">
        <v>22</v>
      </c>
      <c r="D27" s="31">
        <v>49</v>
      </c>
      <c r="E27" s="31">
        <v>29</v>
      </c>
      <c r="F27" s="31">
        <v>7</v>
      </c>
      <c r="G27" s="31">
        <v>4</v>
      </c>
      <c r="H27" s="31">
        <v>66</v>
      </c>
      <c r="I27" s="31">
        <v>26</v>
      </c>
      <c r="J27" s="31">
        <v>75</v>
      </c>
      <c r="K27" s="31">
        <v>32</v>
      </c>
    </row>
    <row r="28" spans="1:11" ht="12.75">
      <c r="A28" s="27" t="s">
        <v>85</v>
      </c>
      <c r="B28" s="31">
        <v>13</v>
      </c>
      <c r="C28" s="31">
        <v>11</v>
      </c>
      <c r="D28" s="31">
        <v>41</v>
      </c>
      <c r="E28" s="31">
        <v>27</v>
      </c>
      <c r="F28" s="31">
        <v>7</v>
      </c>
      <c r="G28" s="31">
        <v>6</v>
      </c>
      <c r="H28" s="31">
        <v>55</v>
      </c>
      <c r="I28" s="31">
        <v>24</v>
      </c>
      <c r="J28" s="31">
        <v>62</v>
      </c>
      <c r="K28" s="31">
        <v>24</v>
      </c>
    </row>
    <row r="29" spans="1:11" ht="12.75">
      <c r="A29" s="24" t="s">
        <v>95</v>
      </c>
      <c r="B29" s="31">
        <v>38</v>
      </c>
      <c r="C29" s="31">
        <v>26</v>
      </c>
      <c r="D29" s="31">
        <v>53</v>
      </c>
      <c r="E29" s="31">
        <v>30</v>
      </c>
      <c r="F29" s="31">
        <v>18</v>
      </c>
      <c r="G29" s="31">
        <v>9</v>
      </c>
      <c r="H29" s="31">
        <v>61</v>
      </c>
      <c r="I29" s="31">
        <v>26</v>
      </c>
      <c r="J29" s="31">
        <v>55</v>
      </c>
      <c r="K29" s="31">
        <v>26</v>
      </c>
    </row>
    <row r="30" spans="1:11" ht="12.75">
      <c r="A30" s="27" t="s">
        <v>85</v>
      </c>
      <c r="B30" s="31">
        <v>22</v>
      </c>
      <c r="C30" s="31">
        <v>13</v>
      </c>
      <c r="D30" s="31">
        <v>46</v>
      </c>
      <c r="E30" s="31">
        <v>28</v>
      </c>
      <c r="F30" s="31">
        <v>8</v>
      </c>
      <c r="G30" s="31">
        <v>7</v>
      </c>
      <c r="H30" s="31">
        <v>48</v>
      </c>
      <c r="I30" s="31">
        <v>21</v>
      </c>
      <c r="J30" s="31">
        <v>49</v>
      </c>
      <c r="K30" s="31">
        <v>28</v>
      </c>
    </row>
    <row r="31" spans="1:11" ht="12.75">
      <c r="A31" s="20" t="s">
        <v>96</v>
      </c>
      <c r="B31" s="21">
        <f aca="true" t="shared" si="0" ref="B31:K32">SUM(B29,B27,B25,B23,B21,B19,B17,B15,B13,B11,B9)</f>
        <v>279</v>
      </c>
      <c r="C31" s="21">
        <f t="shared" si="0"/>
        <v>213</v>
      </c>
      <c r="D31" s="21">
        <f t="shared" si="0"/>
        <v>457</v>
      </c>
      <c r="E31" s="21">
        <f t="shared" si="0"/>
        <v>276</v>
      </c>
      <c r="F31" s="21">
        <f t="shared" si="0"/>
        <v>132</v>
      </c>
      <c r="G31" s="21">
        <f t="shared" si="0"/>
        <v>83</v>
      </c>
      <c r="H31" s="21">
        <f t="shared" si="0"/>
        <v>635</v>
      </c>
      <c r="I31" s="21">
        <f t="shared" si="0"/>
        <v>283</v>
      </c>
      <c r="J31" s="21">
        <f t="shared" si="0"/>
        <v>604</v>
      </c>
      <c r="K31" s="21">
        <f t="shared" si="0"/>
        <v>274</v>
      </c>
    </row>
    <row r="32" spans="1:11" ht="12.75">
      <c r="A32" s="23" t="s">
        <v>85</v>
      </c>
      <c r="B32" s="21">
        <f t="shared" si="0"/>
        <v>198</v>
      </c>
      <c r="C32" s="21">
        <f t="shared" si="0"/>
        <v>136</v>
      </c>
      <c r="D32" s="21">
        <f t="shared" si="0"/>
        <v>345</v>
      </c>
      <c r="E32" s="21">
        <f t="shared" si="0"/>
        <v>214</v>
      </c>
      <c r="F32" s="21">
        <f>SUM(F30,F28,F26,F24,F22,F20,F18,F16,F14,F12,F10)</f>
        <v>104</v>
      </c>
      <c r="G32" s="21">
        <f t="shared" si="0"/>
        <v>72</v>
      </c>
      <c r="H32" s="21">
        <f t="shared" si="0"/>
        <v>488</v>
      </c>
      <c r="I32" s="21">
        <f t="shared" si="0"/>
        <v>240</v>
      </c>
      <c r="J32" s="21">
        <f t="shared" si="0"/>
        <v>488</v>
      </c>
      <c r="K32" s="21">
        <f t="shared" si="0"/>
        <v>227</v>
      </c>
    </row>
    <row r="33" spans="1:11" ht="12.75">
      <c r="A33" s="20" t="s">
        <v>97</v>
      </c>
      <c r="B33" s="28">
        <f aca="true" t="shared" si="1" ref="B33:K34">SUM(B31,B7)</f>
        <v>745</v>
      </c>
      <c r="C33" s="28">
        <f t="shared" si="1"/>
        <v>490</v>
      </c>
      <c r="D33" s="28">
        <f t="shared" si="1"/>
        <v>1139</v>
      </c>
      <c r="E33" s="28">
        <f t="shared" si="1"/>
        <v>700</v>
      </c>
      <c r="F33" s="28">
        <f t="shared" si="1"/>
        <v>398</v>
      </c>
      <c r="G33" s="28">
        <f t="shared" si="1"/>
        <v>263</v>
      </c>
      <c r="H33" s="28">
        <f t="shared" si="1"/>
        <v>1488</v>
      </c>
      <c r="I33" s="28">
        <f t="shared" si="1"/>
        <v>639</v>
      </c>
      <c r="J33" s="28">
        <f t="shared" si="1"/>
        <v>1635</v>
      </c>
      <c r="K33" s="28">
        <f t="shared" si="1"/>
        <v>717</v>
      </c>
    </row>
    <row r="34" spans="1:11" ht="12.75">
      <c r="A34" s="33" t="s">
        <v>98</v>
      </c>
      <c r="B34" s="21">
        <f t="shared" si="1"/>
        <v>560</v>
      </c>
      <c r="C34" s="21">
        <f t="shared" si="1"/>
        <v>370</v>
      </c>
      <c r="D34" s="21">
        <f t="shared" si="1"/>
        <v>861</v>
      </c>
      <c r="E34" s="21">
        <f t="shared" si="1"/>
        <v>510</v>
      </c>
      <c r="F34" s="21">
        <f t="shared" si="1"/>
        <v>298</v>
      </c>
      <c r="G34" s="21">
        <f t="shared" si="1"/>
        <v>201</v>
      </c>
      <c r="H34" s="21">
        <f t="shared" si="1"/>
        <v>1168</v>
      </c>
      <c r="I34" s="21">
        <f t="shared" si="1"/>
        <v>543</v>
      </c>
      <c r="J34" s="21">
        <f t="shared" si="1"/>
        <v>1334</v>
      </c>
      <c r="K34" s="21">
        <f t="shared" si="1"/>
        <v>608</v>
      </c>
    </row>
  </sheetData>
  <sheetProtection/>
  <mergeCells count="7">
    <mergeCell ref="J1:K1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S21" sqref="S21"/>
    </sheetView>
  </sheetViews>
  <sheetFormatPr defaultColWidth="9.00390625" defaultRowHeight="12.75"/>
  <cols>
    <col min="1" max="1" width="17.875" style="0" customWidth="1"/>
    <col min="2" max="15" width="8.25390625" style="0" customWidth="1"/>
  </cols>
  <sheetData>
    <row r="1" spans="4:15" ht="15.75">
      <c r="D1" s="16" t="s">
        <v>99</v>
      </c>
      <c r="E1" s="16"/>
      <c r="L1" s="91" t="s">
        <v>100</v>
      </c>
      <c r="M1" s="91"/>
      <c r="N1" s="91"/>
      <c r="O1" s="91"/>
    </row>
    <row r="2" spans="1:12" ht="12.75">
      <c r="A2" t="s">
        <v>155</v>
      </c>
      <c r="L2" t="s">
        <v>48</v>
      </c>
    </row>
    <row r="3" spans="1:12" ht="12.75">
      <c r="A3" t="s">
        <v>156</v>
      </c>
      <c r="L3" t="s">
        <v>49</v>
      </c>
    </row>
    <row r="4" spans="1:15" ht="12.75">
      <c r="A4" s="116" t="s">
        <v>22</v>
      </c>
      <c r="B4" s="121" t="s">
        <v>101</v>
      </c>
      <c r="C4" s="119"/>
      <c r="D4" s="118" t="s">
        <v>102</v>
      </c>
      <c r="E4" s="119"/>
      <c r="F4" s="118" t="s">
        <v>103</v>
      </c>
      <c r="G4" s="119"/>
      <c r="H4" s="118" t="s">
        <v>104</v>
      </c>
      <c r="I4" s="119"/>
      <c r="J4" s="118" t="s">
        <v>105</v>
      </c>
      <c r="K4" s="119"/>
      <c r="L4" s="118" t="s">
        <v>106</v>
      </c>
      <c r="M4" s="119"/>
      <c r="N4" s="118" t="s">
        <v>107</v>
      </c>
      <c r="O4" s="119"/>
    </row>
    <row r="5" spans="1:15" ht="12.75">
      <c r="A5" s="117"/>
      <c r="B5" s="17" t="s">
        <v>56</v>
      </c>
      <c r="C5" s="19" t="s">
        <v>57</v>
      </c>
      <c r="D5" s="19" t="s">
        <v>56</v>
      </c>
      <c r="E5" s="19" t="s">
        <v>57</v>
      </c>
      <c r="F5" s="19" t="s">
        <v>56</v>
      </c>
      <c r="G5" s="19" t="s">
        <v>57</v>
      </c>
      <c r="H5" s="19" t="s">
        <v>56</v>
      </c>
      <c r="I5" s="19" t="s">
        <v>57</v>
      </c>
      <c r="J5" s="17" t="s">
        <v>56</v>
      </c>
      <c r="K5" s="19" t="s">
        <v>57</v>
      </c>
      <c r="L5" s="19" t="s">
        <v>56</v>
      </c>
      <c r="M5" s="19" t="s">
        <v>57</v>
      </c>
      <c r="N5" s="19" t="s">
        <v>56</v>
      </c>
      <c r="O5" s="19" t="s">
        <v>57</v>
      </c>
    </row>
    <row r="6" spans="1:15" ht="12.75">
      <c r="A6" s="19">
        <v>0</v>
      </c>
      <c r="B6" s="17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7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</row>
    <row r="7" spans="1:15" ht="12.75">
      <c r="A7" s="34" t="s">
        <v>82</v>
      </c>
      <c r="B7" s="21">
        <v>536</v>
      </c>
      <c r="C7" s="21">
        <v>300</v>
      </c>
      <c r="D7" s="21">
        <v>743</v>
      </c>
      <c r="E7" s="21">
        <v>382</v>
      </c>
      <c r="F7" s="21">
        <v>485</v>
      </c>
      <c r="G7" s="21">
        <v>260</v>
      </c>
      <c r="H7" s="21">
        <v>596</v>
      </c>
      <c r="I7" s="21">
        <v>284</v>
      </c>
      <c r="J7" s="21">
        <v>447</v>
      </c>
      <c r="K7" s="21">
        <v>205</v>
      </c>
      <c r="L7" s="22">
        <v>192</v>
      </c>
      <c r="M7" s="22">
        <v>71</v>
      </c>
      <c r="N7" s="22">
        <v>299</v>
      </c>
      <c r="O7" s="22">
        <v>178</v>
      </c>
    </row>
    <row r="8" spans="1:15" ht="12.75">
      <c r="A8" s="23" t="s">
        <v>108</v>
      </c>
      <c r="B8" s="21">
        <v>452</v>
      </c>
      <c r="C8" s="21">
        <v>255</v>
      </c>
      <c r="D8" s="21">
        <v>571</v>
      </c>
      <c r="E8" s="21">
        <v>305</v>
      </c>
      <c r="F8" s="21">
        <v>411</v>
      </c>
      <c r="G8" s="21">
        <v>221</v>
      </c>
      <c r="H8" s="21">
        <v>433</v>
      </c>
      <c r="I8" s="21">
        <v>210</v>
      </c>
      <c r="J8" s="21">
        <v>338</v>
      </c>
      <c r="K8" s="21">
        <v>158</v>
      </c>
      <c r="L8" s="22">
        <v>160</v>
      </c>
      <c r="M8" s="22">
        <v>57</v>
      </c>
      <c r="N8" s="22">
        <v>233</v>
      </c>
      <c r="O8" s="22">
        <v>137</v>
      </c>
    </row>
    <row r="9" spans="1:15" ht="12.75">
      <c r="A9" s="24" t="s">
        <v>84</v>
      </c>
      <c r="B9" s="25">
        <v>47</v>
      </c>
      <c r="C9" s="25">
        <v>32</v>
      </c>
      <c r="D9" s="25">
        <v>59</v>
      </c>
      <c r="E9" s="25">
        <v>40</v>
      </c>
      <c r="F9" s="25">
        <v>27</v>
      </c>
      <c r="G9" s="25">
        <v>17</v>
      </c>
      <c r="H9" s="25">
        <v>37</v>
      </c>
      <c r="I9" s="25">
        <v>17</v>
      </c>
      <c r="J9" s="25">
        <v>27</v>
      </c>
      <c r="K9" s="25">
        <v>9</v>
      </c>
      <c r="L9" s="26">
        <v>8</v>
      </c>
      <c r="M9" s="26">
        <v>2</v>
      </c>
      <c r="N9" s="26">
        <v>29</v>
      </c>
      <c r="O9" s="26">
        <v>19</v>
      </c>
    </row>
    <row r="10" spans="1:15" ht="12.75">
      <c r="A10" s="27" t="s">
        <v>85</v>
      </c>
      <c r="B10" s="25">
        <v>35</v>
      </c>
      <c r="C10" s="25">
        <v>26</v>
      </c>
      <c r="D10" s="25">
        <v>35</v>
      </c>
      <c r="E10" s="25">
        <v>25</v>
      </c>
      <c r="F10" s="25">
        <v>16</v>
      </c>
      <c r="G10" s="25">
        <v>8</v>
      </c>
      <c r="H10" s="25">
        <v>23</v>
      </c>
      <c r="I10" s="25">
        <v>9</v>
      </c>
      <c r="J10" s="25">
        <v>16</v>
      </c>
      <c r="K10" s="25">
        <v>9</v>
      </c>
      <c r="L10" s="26">
        <v>7</v>
      </c>
      <c r="M10" s="26">
        <v>2</v>
      </c>
      <c r="N10" s="26">
        <v>23</v>
      </c>
      <c r="O10" s="26">
        <v>13</v>
      </c>
    </row>
    <row r="11" spans="1:15" ht="12.75">
      <c r="A11" s="24" t="s">
        <v>86</v>
      </c>
      <c r="B11" s="25">
        <v>26</v>
      </c>
      <c r="C11" s="25">
        <v>15</v>
      </c>
      <c r="D11" s="25">
        <v>32</v>
      </c>
      <c r="E11" s="25">
        <v>16</v>
      </c>
      <c r="F11" s="25">
        <v>25</v>
      </c>
      <c r="G11" s="25">
        <v>17</v>
      </c>
      <c r="H11" s="25">
        <v>16</v>
      </c>
      <c r="I11" s="25">
        <v>8</v>
      </c>
      <c r="J11" s="25">
        <v>19</v>
      </c>
      <c r="K11" s="25">
        <v>9</v>
      </c>
      <c r="L11" s="26">
        <v>5</v>
      </c>
      <c r="M11" s="26">
        <v>0</v>
      </c>
      <c r="N11" s="26">
        <v>47</v>
      </c>
      <c r="O11" s="26">
        <v>19</v>
      </c>
    </row>
    <row r="12" spans="1:15" ht="12.75">
      <c r="A12" s="27" t="s">
        <v>85</v>
      </c>
      <c r="B12" s="25">
        <v>24</v>
      </c>
      <c r="C12" s="25">
        <v>15</v>
      </c>
      <c r="D12" s="25">
        <v>24</v>
      </c>
      <c r="E12" s="25">
        <v>12</v>
      </c>
      <c r="F12" s="25">
        <v>19</v>
      </c>
      <c r="G12" s="25">
        <v>12</v>
      </c>
      <c r="H12" s="25">
        <v>17</v>
      </c>
      <c r="I12" s="25">
        <v>10</v>
      </c>
      <c r="J12" s="25">
        <v>18</v>
      </c>
      <c r="K12" s="25">
        <v>9</v>
      </c>
      <c r="L12" s="26">
        <v>5</v>
      </c>
      <c r="M12" s="26">
        <v>0</v>
      </c>
      <c r="N12" s="26">
        <v>15</v>
      </c>
      <c r="O12" s="26">
        <v>12</v>
      </c>
    </row>
    <row r="13" spans="1:15" ht="12.75">
      <c r="A13" s="24" t="s">
        <v>87</v>
      </c>
      <c r="B13" s="25">
        <v>15</v>
      </c>
      <c r="C13" s="25">
        <v>6</v>
      </c>
      <c r="D13" s="25">
        <v>22</v>
      </c>
      <c r="E13" s="25">
        <v>13</v>
      </c>
      <c r="F13" s="25">
        <v>13</v>
      </c>
      <c r="G13" s="25">
        <v>7</v>
      </c>
      <c r="H13" s="25">
        <v>16</v>
      </c>
      <c r="I13" s="25">
        <v>10</v>
      </c>
      <c r="J13" s="25">
        <v>10</v>
      </c>
      <c r="K13" s="25">
        <v>2</v>
      </c>
      <c r="L13" s="26">
        <v>4</v>
      </c>
      <c r="M13" s="26">
        <v>3</v>
      </c>
      <c r="N13" s="26">
        <v>27</v>
      </c>
      <c r="O13" s="26">
        <v>14</v>
      </c>
    </row>
    <row r="14" spans="1:15" ht="12.75">
      <c r="A14" s="27" t="s">
        <v>85</v>
      </c>
      <c r="B14" s="25">
        <v>18</v>
      </c>
      <c r="C14" s="25">
        <v>10</v>
      </c>
      <c r="D14" s="25">
        <v>19</v>
      </c>
      <c r="E14" s="25">
        <v>8</v>
      </c>
      <c r="F14" s="25">
        <v>13</v>
      </c>
      <c r="G14" s="25">
        <v>9</v>
      </c>
      <c r="H14" s="25">
        <v>22</v>
      </c>
      <c r="I14" s="25">
        <v>11</v>
      </c>
      <c r="J14" s="25">
        <v>6</v>
      </c>
      <c r="K14" s="25">
        <v>3</v>
      </c>
      <c r="L14" s="26">
        <v>2</v>
      </c>
      <c r="M14" s="26">
        <v>2</v>
      </c>
      <c r="N14" s="26">
        <v>12</v>
      </c>
      <c r="O14" s="26">
        <v>2</v>
      </c>
    </row>
    <row r="15" spans="1:15" ht="12.75">
      <c r="A15" s="24" t="s">
        <v>88</v>
      </c>
      <c r="B15" s="25">
        <v>34</v>
      </c>
      <c r="C15" s="25">
        <v>20</v>
      </c>
      <c r="D15" s="25">
        <v>54</v>
      </c>
      <c r="E15" s="25">
        <v>29</v>
      </c>
      <c r="F15" s="25">
        <v>34</v>
      </c>
      <c r="G15" s="25">
        <v>18</v>
      </c>
      <c r="H15" s="25">
        <v>38</v>
      </c>
      <c r="I15" s="25">
        <v>20</v>
      </c>
      <c r="J15" s="25">
        <v>20</v>
      </c>
      <c r="K15" s="25">
        <v>8</v>
      </c>
      <c r="L15" s="26">
        <v>9</v>
      </c>
      <c r="M15" s="26">
        <v>3</v>
      </c>
      <c r="N15" s="26">
        <v>38</v>
      </c>
      <c r="O15" s="26">
        <v>26</v>
      </c>
    </row>
    <row r="16" spans="1:15" ht="12.75">
      <c r="A16" s="27" t="s">
        <v>85</v>
      </c>
      <c r="B16" s="25">
        <v>33</v>
      </c>
      <c r="C16" s="25">
        <v>17</v>
      </c>
      <c r="D16" s="25">
        <v>42</v>
      </c>
      <c r="E16" s="25">
        <v>26</v>
      </c>
      <c r="F16" s="25">
        <v>28</v>
      </c>
      <c r="G16" s="25">
        <v>18</v>
      </c>
      <c r="H16" s="25">
        <v>23</v>
      </c>
      <c r="I16" s="25">
        <v>11</v>
      </c>
      <c r="J16" s="25">
        <v>29</v>
      </c>
      <c r="K16" s="25">
        <v>14</v>
      </c>
      <c r="L16" s="26">
        <v>8</v>
      </c>
      <c r="M16" s="26">
        <v>1</v>
      </c>
      <c r="N16" s="26">
        <v>20</v>
      </c>
      <c r="O16" s="26">
        <v>14</v>
      </c>
    </row>
    <row r="17" spans="1:15" ht="12.75">
      <c r="A17" s="24" t="s">
        <v>89</v>
      </c>
      <c r="B17" s="25">
        <v>39</v>
      </c>
      <c r="C17" s="25">
        <v>27</v>
      </c>
      <c r="D17" s="25">
        <v>54</v>
      </c>
      <c r="E17" s="25">
        <v>22</v>
      </c>
      <c r="F17" s="25">
        <v>21</v>
      </c>
      <c r="G17" s="25">
        <v>11</v>
      </c>
      <c r="H17" s="25">
        <v>21</v>
      </c>
      <c r="I17" s="25">
        <v>9</v>
      </c>
      <c r="J17" s="25">
        <v>17</v>
      </c>
      <c r="K17" s="25">
        <v>5</v>
      </c>
      <c r="L17" s="26">
        <v>7</v>
      </c>
      <c r="M17" s="26">
        <v>2</v>
      </c>
      <c r="N17" s="26">
        <v>50</v>
      </c>
      <c r="O17" s="26">
        <v>31</v>
      </c>
    </row>
    <row r="18" spans="1:15" ht="12.75">
      <c r="A18" s="27" t="s">
        <v>85</v>
      </c>
      <c r="B18" s="25">
        <v>29</v>
      </c>
      <c r="C18" s="25">
        <v>15</v>
      </c>
      <c r="D18" s="25">
        <v>39</v>
      </c>
      <c r="E18" s="25">
        <v>20</v>
      </c>
      <c r="F18" s="25">
        <v>21</v>
      </c>
      <c r="G18" s="25">
        <v>13</v>
      </c>
      <c r="H18" s="25">
        <v>18</v>
      </c>
      <c r="I18" s="25">
        <v>7</v>
      </c>
      <c r="J18" s="25">
        <v>13</v>
      </c>
      <c r="K18" s="25">
        <v>6</v>
      </c>
      <c r="L18" s="26">
        <v>4</v>
      </c>
      <c r="M18" s="26">
        <v>2</v>
      </c>
      <c r="N18" s="26">
        <v>38</v>
      </c>
      <c r="O18" s="26">
        <v>22</v>
      </c>
    </row>
    <row r="19" spans="1:15" ht="12.75">
      <c r="A19" s="24" t="s">
        <v>90</v>
      </c>
      <c r="B19" s="25">
        <v>24</v>
      </c>
      <c r="C19" s="25">
        <v>14</v>
      </c>
      <c r="D19" s="25">
        <v>26</v>
      </c>
      <c r="E19" s="25">
        <v>14</v>
      </c>
      <c r="F19" s="25">
        <v>13</v>
      </c>
      <c r="G19" s="25">
        <v>6</v>
      </c>
      <c r="H19" s="25">
        <v>16</v>
      </c>
      <c r="I19" s="25">
        <v>6</v>
      </c>
      <c r="J19" s="25">
        <v>9</v>
      </c>
      <c r="K19" s="25">
        <v>5</v>
      </c>
      <c r="L19" s="26">
        <v>2</v>
      </c>
      <c r="M19" s="26">
        <v>0</v>
      </c>
      <c r="N19" s="26">
        <v>31</v>
      </c>
      <c r="O19" s="26">
        <v>17</v>
      </c>
    </row>
    <row r="20" spans="1:15" ht="12.75">
      <c r="A20" s="27" t="s">
        <v>85</v>
      </c>
      <c r="B20" s="25">
        <v>18</v>
      </c>
      <c r="C20" s="25">
        <v>14</v>
      </c>
      <c r="D20" s="25">
        <v>20</v>
      </c>
      <c r="E20" s="25">
        <v>14</v>
      </c>
      <c r="F20" s="25">
        <v>13</v>
      </c>
      <c r="G20" s="25">
        <v>9</v>
      </c>
      <c r="H20" s="25">
        <v>10</v>
      </c>
      <c r="I20" s="25">
        <v>5</v>
      </c>
      <c r="J20" s="25">
        <v>8</v>
      </c>
      <c r="K20" s="25">
        <v>5</v>
      </c>
      <c r="L20" s="26">
        <v>4</v>
      </c>
      <c r="M20" s="26">
        <v>2</v>
      </c>
      <c r="N20" s="26">
        <v>27</v>
      </c>
      <c r="O20" s="26">
        <v>17</v>
      </c>
    </row>
    <row r="21" spans="1:15" ht="12.75">
      <c r="A21" s="24" t="s">
        <v>91</v>
      </c>
      <c r="B21" s="25">
        <v>25</v>
      </c>
      <c r="C21" s="25">
        <v>19</v>
      </c>
      <c r="D21" s="25">
        <v>36</v>
      </c>
      <c r="E21" s="25">
        <v>20</v>
      </c>
      <c r="F21" s="25">
        <v>18</v>
      </c>
      <c r="G21" s="25">
        <v>13</v>
      </c>
      <c r="H21" s="25">
        <v>15</v>
      </c>
      <c r="I21" s="25">
        <v>3</v>
      </c>
      <c r="J21" s="25">
        <v>9</v>
      </c>
      <c r="K21" s="25">
        <v>1</v>
      </c>
      <c r="L21" s="26">
        <v>2</v>
      </c>
      <c r="M21" s="26">
        <v>2</v>
      </c>
      <c r="N21" s="26">
        <v>17</v>
      </c>
      <c r="O21" s="26">
        <v>9</v>
      </c>
    </row>
    <row r="22" spans="1:15" ht="12.75">
      <c r="A22" s="27" t="s">
        <v>85</v>
      </c>
      <c r="B22" s="25">
        <v>23</v>
      </c>
      <c r="C22" s="25">
        <v>15</v>
      </c>
      <c r="D22" s="25">
        <v>32</v>
      </c>
      <c r="E22" s="25">
        <v>19</v>
      </c>
      <c r="F22" s="25">
        <v>16</v>
      </c>
      <c r="G22" s="25">
        <v>8</v>
      </c>
      <c r="H22" s="25">
        <v>11</v>
      </c>
      <c r="I22" s="25">
        <v>3</v>
      </c>
      <c r="J22" s="25">
        <v>4</v>
      </c>
      <c r="K22" s="25">
        <v>0</v>
      </c>
      <c r="L22" s="26">
        <v>1</v>
      </c>
      <c r="M22" s="26">
        <v>1</v>
      </c>
      <c r="N22" s="26">
        <v>17</v>
      </c>
      <c r="O22" s="26">
        <v>9</v>
      </c>
    </row>
    <row r="23" spans="1:15" ht="12.75">
      <c r="A23" s="24" t="s">
        <v>92</v>
      </c>
      <c r="B23" s="25">
        <v>40</v>
      </c>
      <c r="C23" s="25">
        <v>23</v>
      </c>
      <c r="D23" s="25">
        <v>61</v>
      </c>
      <c r="E23" s="25">
        <v>29</v>
      </c>
      <c r="F23" s="25">
        <v>30</v>
      </c>
      <c r="G23" s="25">
        <v>19</v>
      </c>
      <c r="H23" s="25">
        <v>44</v>
      </c>
      <c r="I23" s="25">
        <v>24</v>
      </c>
      <c r="J23" s="25">
        <v>24</v>
      </c>
      <c r="K23" s="25">
        <v>11</v>
      </c>
      <c r="L23" s="26">
        <v>16</v>
      </c>
      <c r="M23" s="26">
        <v>4</v>
      </c>
      <c r="N23" s="26">
        <v>45</v>
      </c>
      <c r="O23" s="26">
        <v>29</v>
      </c>
    </row>
    <row r="24" spans="1:15" ht="12.75">
      <c r="A24" s="27" t="s">
        <v>85</v>
      </c>
      <c r="B24" s="25">
        <v>44</v>
      </c>
      <c r="C24" s="25">
        <v>24</v>
      </c>
      <c r="D24" s="25">
        <v>36</v>
      </c>
      <c r="E24" s="25">
        <v>16</v>
      </c>
      <c r="F24" s="25">
        <v>23</v>
      </c>
      <c r="G24" s="25">
        <v>11</v>
      </c>
      <c r="H24" s="25">
        <v>34</v>
      </c>
      <c r="I24" s="25">
        <v>21</v>
      </c>
      <c r="J24" s="25">
        <v>15</v>
      </c>
      <c r="K24" s="25">
        <v>6</v>
      </c>
      <c r="L24" s="26">
        <v>10</v>
      </c>
      <c r="M24" s="26">
        <v>3</v>
      </c>
      <c r="N24" s="26">
        <v>34</v>
      </c>
      <c r="O24" s="26">
        <v>18</v>
      </c>
    </row>
    <row r="25" spans="1:15" ht="12.75">
      <c r="A25" s="24" t="s">
        <v>93</v>
      </c>
      <c r="B25" s="25">
        <v>30</v>
      </c>
      <c r="C25" s="25">
        <v>25</v>
      </c>
      <c r="D25" s="25">
        <v>48</v>
      </c>
      <c r="E25" s="25">
        <v>26</v>
      </c>
      <c r="F25" s="25">
        <v>37</v>
      </c>
      <c r="G25" s="25">
        <v>18</v>
      </c>
      <c r="H25" s="25">
        <v>34</v>
      </c>
      <c r="I25" s="25">
        <v>17</v>
      </c>
      <c r="J25" s="25">
        <v>21</v>
      </c>
      <c r="K25" s="25">
        <v>12</v>
      </c>
      <c r="L25" s="26">
        <v>8</v>
      </c>
      <c r="M25" s="26">
        <v>5</v>
      </c>
      <c r="N25" s="26">
        <v>31</v>
      </c>
      <c r="O25" s="26">
        <v>22</v>
      </c>
    </row>
    <row r="26" spans="1:15" ht="12.75">
      <c r="A26" s="27" t="s">
        <v>85</v>
      </c>
      <c r="B26" s="25">
        <v>30</v>
      </c>
      <c r="C26" s="25">
        <v>24</v>
      </c>
      <c r="D26" s="25">
        <v>38</v>
      </c>
      <c r="E26" s="25">
        <v>20</v>
      </c>
      <c r="F26" s="25">
        <v>28</v>
      </c>
      <c r="G26" s="25">
        <v>11</v>
      </c>
      <c r="H26" s="25">
        <v>19</v>
      </c>
      <c r="I26" s="25">
        <v>8</v>
      </c>
      <c r="J26" s="25">
        <v>17</v>
      </c>
      <c r="K26" s="25">
        <v>8</v>
      </c>
      <c r="L26" s="26">
        <v>6</v>
      </c>
      <c r="M26" s="26">
        <v>0</v>
      </c>
      <c r="N26" s="26">
        <v>20</v>
      </c>
      <c r="O26" s="26">
        <v>16</v>
      </c>
    </row>
    <row r="27" spans="1:15" ht="12.75">
      <c r="A27" s="24" t="s">
        <v>94</v>
      </c>
      <c r="B27" s="25">
        <v>36</v>
      </c>
      <c r="C27" s="25">
        <v>26</v>
      </c>
      <c r="D27" s="25">
        <v>45</v>
      </c>
      <c r="E27" s="25">
        <v>23</v>
      </c>
      <c r="F27" s="25">
        <v>33</v>
      </c>
      <c r="G27" s="25">
        <v>13</v>
      </c>
      <c r="H27" s="25">
        <v>23</v>
      </c>
      <c r="I27" s="25">
        <v>7</v>
      </c>
      <c r="J27" s="25">
        <v>17</v>
      </c>
      <c r="K27" s="25">
        <v>8</v>
      </c>
      <c r="L27" s="26">
        <v>8</v>
      </c>
      <c r="M27" s="26">
        <v>3</v>
      </c>
      <c r="N27" s="26">
        <v>61</v>
      </c>
      <c r="O27" s="26">
        <v>33</v>
      </c>
    </row>
    <row r="28" spans="1:15" ht="12.75">
      <c r="A28" s="27" t="s">
        <v>85</v>
      </c>
      <c r="B28" s="25">
        <v>26</v>
      </c>
      <c r="C28" s="25">
        <v>15</v>
      </c>
      <c r="D28" s="25">
        <v>37</v>
      </c>
      <c r="E28" s="25">
        <v>21</v>
      </c>
      <c r="F28" s="25">
        <v>28</v>
      </c>
      <c r="G28" s="25">
        <v>10</v>
      </c>
      <c r="H28" s="25">
        <v>22</v>
      </c>
      <c r="I28" s="25">
        <v>9</v>
      </c>
      <c r="J28" s="25">
        <v>11</v>
      </c>
      <c r="K28" s="25">
        <v>4</v>
      </c>
      <c r="L28" s="26">
        <v>9</v>
      </c>
      <c r="M28" s="26">
        <v>4</v>
      </c>
      <c r="N28" s="26">
        <v>45</v>
      </c>
      <c r="O28" s="26">
        <v>29</v>
      </c>
    </row>
    <row r="29" spans="1:16" ht="12.75">
      <c r="A29" s="24" t="s">
        <v>95</v>
      </c>
      <c r="B29" s="25">
        <v>38</v>
      </c>
      <c r="C29" s="25">
        <v>21</v>
      </c>
      <c r="D29" s="25">
        <v>55</v>
      </c>
      <c r="E29" s="25">
        <v>30</v>
      </c>
      <c r="F29" s="25">
        <v>28</v>
      </c>
      <c r="G29" s="25">
        <v>15</v>
      </c>
      <c r="H29" s="25">
        <v>31</v>
      </c>
      <c r="I29" s="25">
        <v>18</v>
      </c>
      <c r="J29" s="25">
        <v>17</v>
      </c>
      <c r="K29" s="25">
        <v>5</v>
      </c>
      <c r="L29" s="26">
        <v>9</v>
      </c>
      <c r="M29" s="26">
        <v>4</v>
      </c>
      <c r="N29" s="26">
        <v>47</v>
      </c>
      <c r="O29" s="26">
        <v>24</v>
      </c>
      <c r="P29" s="66"/>
    </row>
    <row r="30" spans="1:15" ht="12.75">
      <c r="A30" s="27" t="s">
        <v>85</v>
      </c>
      <c r="B30" s="25">
        <v>30</v>
      </c>
      <c r="C30" s="25">
        <v>19</v>
      </c>
      <c r="D30" s="25">
        <v>41</v>
      </c>
      <c r="E30" s="25">
        <v>23</v>
      </c>
      <c r="F30" s="25">
        <v>21</v>
      </c>
      <c r="G30" s="25">
        <v>13</v>
      </c>
      <c r="H30" s="25">
        <v>29</v>
      </c>
      <c r="I30" s="25">
        <v>16</v>
      </c>
      <c r="J30" s="25">
        <v>17</v>
      </c>
      <c r="K30" s="25">
        <v>6</v>
      </c>
      <c r="L30" s="26">
        <v>5</v>
      </c>
      <c r="M30" s="26">
        <v>3</v>
      </c>
      <c r="N30" s="26">
        <v>30</v>
      </c>
      <c r="O30" s="26">
        <v>17</v>
      </c>
    </row>
    <row r="31" spans="1:15" ht="12.75">
      <c r="A31" s="20" t="s">
        <v>96</v>
      </c>
      <c r="B31" s="28">
        <f aca="true" t="shared" si="0" ref="B31:O31">SUM(B29,B27,B25,B23,B21,B19,B17,B15,B13,B11,B9)</f>
        <v>354</v>
      </c>
      <c r="C31" s="28">
        <f t="shared" si="0"/>
        <v>228</v>
      </c>
      <c r="D31" s="28">
        <f t="shared" si="0"/>
        <v>492</v>
      </c>
      <c r="E31" s="28">
        <f t="shared" si="0"/>
        <v>262</v>
      </c>
      <c r="F31" s="28">
        <f t="shared" si="0"/>
        <v>279</v>
      </c>
      <c r="G31" s="28">
        <f t="shared" si="0"/>
        <v>154</v>
      </c>
      <c r="H31" s="28">
        <f t="shared" si="0"/>
        <v>291</v>
      </c>
      <c r="I31" s="28">
        <f t="shared" si="0"/>
        <v>139</v>
      </c>
      <c r="J31" s="28">
        <f t="shared" si="0"/>
        <v>190</v>
      </c>
      <c r="K31" s="28">
        <f t="shared" si="0"/>
        <v>75</v>
      </c>
      <c r="L31" s="29">
        <f t="shared" si="0"/>
        <v>78</v>
      </c>
      <c r="M31" s="29">
        <f t="shared" si="0"/>
        <v>28</v>
      </c>
      <c r="N31" s="29">
        <f t="shared" si="0"/>
        <v>423</v>
      </c>
      <c r="O31" s="29">
        <f t="shared" si="0"/>
        <v>243</v>
      </c>
    </row>
    <row r="32" spans="1:15" ht="12.75">
      <c r="A32" s="23" t="s">
        <v>85</v>
      </c>
      <c r="B32" s="21">
        <f aca="true" t="shared" si="1" ref="B32:O32">SUM(B30,B28,B26,B24,B22,B20,B18,B16,B14,B12,B10)</f>
        <v>310</v>
      </c>
      <c r="C32" s="21">
        <f t="shared" si="1"/>
        <v>194</v>
      </c>
      <c r="D32" s="21">
        <f t="shared" si="1"/>
        <v>363</v>
      </c>
      <c r="E32" s="21">
        <f t="shared" si="1"/>
        <v>204</v>
      </c>
      <c r="F32" s="21">
        <f t="shared" si="1"/>
        <v>226</v>
      </c>
      <c r="G32" s="21">
        <f t="shared" si="1"/>
        <v>122</v>
      </c>
      <c r="H32" s="21">
        <f t="shared" si="1"/>
        <v>228</v>
      </c>
      <c r="I32" s="21">
        <f t="shared" si="1"/>
        <v>110</v>
      </c>
      <c r="J32" s="21">
        <f t="shared" si="1"/>
        <v>154</v>
      </c>
      <c r="K32" s="21">
        <f t="shared" si="1"/>
        <v>70</v>
      </c>
      <c r="L32" s="22">
        <f t="shared" si="1"/>
        <v>61</v>
      </c>
      <c r="M32" s="22">
        <f t="shared" si="1"/>
        <v>20</v>
      </c>
      <c r="N32" s="22">
        <f t="shared" si="1"/>
        <v>281</v>
      </c>
      <c r="O32" s="22">
        <f t="shared" si="1"/>
        <v>169</v>
      </c>
    </row>
    <row r="33" spans="1:15" ht="12.75">
      <c r="A33" s="20" t="s">
        <v>97</v>
      </c>
      <c r="B33" s="28">
        <f aca="true" t="shared" si="2" ref="B33:O34">SUM(B31,B7)</f>
        <v>890</v>
      </c>
      <c r="C33" s="28">
        <f t="shared" si="2"/>
        <v>528</v>
      </c>
      <c r="D33" s="28">
        <f t="shared" si="2"/>
        <v>1235</v>
      </c>
      <c r="E33" s="28">
        <f t="shared" si="2"/>
        <v>644</v>
      </c>
      <c r="F33" s="28">
        <f t="shared" si="2"/>
        <v>764</v>
      </c>
      <c r="G33" s="28">
        <f t="shared" si="2"/>
        <v>414</v>
      </c>
      <c r="H33" s="28">
        <f>SUM(H31,H7)</f>
        <v>887</v>
      </c>
      <c r="I33" s="28">
        <f t="shared" si="2"/>
        <v>423</v>
      </c>
      <c r="J33" s="28">
        <f t="shared" si="2"/>
        <v>637</v>
      </c>
      <c r="K33" s="28">
        <f t="shared" si="2"/>
        <v>280</v>
      </c>
      <c r="L33" s="29">
        <f t="shared" si="2"/>
        <v>270</v>
      </c>
      <c r="M33" s="29">
        <f t="shared" si="2"/>
        <v>99</v>
      </c>
      <c r="N33" s="29">
        <f t="shared" si="2"/>
        <v>722</v>
      </c>
      <c r="O33" s="29">
        <f t="shared" si="2"/>
        <v>421</v>
      </c>
    </row>
    <row r="34" spans="1:15" ht="12.75">
      <c r="A34" s="23" t="s">
        <v>98</v>
      </c>
      <c r="B34" s="21">
        <f t="shared" si="2"/>
        <v>762</v>
      </c>
      <c r="C34" s="21">
        <f t="shared" si="2"/>
        <v>449</v>
      </c>
      <c r="D34" s="21">
        <f t="shared" si="2"/>
        <v>934</v>
      </c>
      <c r="E34" s="21">
        <f t="shared" si="2"/>
        <v>509</v>
      </c>
      <c r="F34" s="21">
        <f t="shared" si="2"/>
        <v>637</v>
      </c>
      <c r="G34" s="21">
        <f t="shared" si="2"/>
        <v>343</v>
      </c>
      <c r="H34" s="21">
        <f t="shared" si="2"/>
        <v>661</v>
      </c>
      <c r="I34" s="21">
        <f t="shared" si="2"/>
        <v>320</v>
      </c>
      <c r="J34" s="21">
        <f t="shared" si="2"/>
        <v>492</v>
      </c>
      <c r="K34" s="21">
        <f t="shared" si="2"/>
        <v>228</v>
      </c>
      <c r="L34" s="22">
        <f t="shared" si="2"/>
        <v>221</v>
      </c>
      <c r="M34" s="22">
        <f t="shared" si="2"/>
        <v>77</v>
      </c>
      <c r="N34" s="22">
        <f t="shared" si="2"/>
        <v>514</v>
      </c>
      <c r="O34" s="22">
        <f t="shared" si="2"/>
        <v>306</v>
      </c>
    </row>
  </sheetData>
  <sheetProtection/>
  <mergeCells count="9">
    <mergeCell ref="L1:O1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jarzęcbska</cp:lastModifiedBy>
  <cp:lastPrinted>2016-01-20T12:18:53Z</cp:lastPrinted>
  <dcterms:created xsi:type="dcterms:W3CDTF">2001-06-08T10:45:25Z</dcterms:created>
  <dcterms:modified xsi:type="dcterms:W3CDTF">2016-01-28T13:31:18Z</dcterms:modified>
  <cp:category/>
  <cp:version/>
  <cp:contentType/>
  <cp:contentStatus/>
</cp:coreProperties>
</file>