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601" activeTab="0"/>
  </bookViews>
  <sheets>
    <sheet name="Arkusz1" sheetId="1" r:id="rId1"/>
    <sheet name="Arkusz2" sheetId="2" r:id="rId2"/>
    <sheet name="Arkusz3" sheetId="3" r:id="rId3"/>
    <sheet name="Arkusz4" sheetId="4" r:id="rId4"/>
    <sheet name="Arkusz5" sheetId="5" r:id="rId5"/>
    <sheet name="Arkusz6" sheetId="6" r:id="rId6"/>
    <sheet name="Arkusz7" sheetId="7" r:id="rId7"/>
    <sheet name="Arkusz8" sheetId="8" r:id="rId8"/>
    <sheet name="Arkusz9" sheetId="9" r:id="rId9"/>
    <sheet name="Arkusz10" sheetId="10" r:id="rId10"/>
    <sheet name="Arkusz11" sheetId="11" r:id="rId11"/>
    <sheet name="Arkusz12" sheetId="12" r:id="rId12"/>
    <sheet name="Arkusz13" sheetId="13" state="hidden" r:id="rId13"/>
  </sheets>
  <definedNames>
    <definedName name="_xlnm.Print_Area" localSheetId="0">'Arkusz1'!$A$7:$K$27</definedName>
  </definedNames>
  <calcPr fullCalcOnLoad="1"/>
</workbook>
</file>

<file path=xl/sharedStrings.xml><?xml version="1.0" encoding="utf-8"?>
<sst xmlns="http://schemas.openxmlformats.org/spreadsheetml/2006/main" count="455" uniqueCount="177">
  <si>
    <t>Razem powiat kaliski</t>
  </si>
  <si>
    <t>Powiat ziemski</t>
  </si>
  <si>
    <t>Szczytniki</t>
  </si>
  <si>
    <t>Stawiszyn</t>
  </si>
  <si>
    <t>Opatówek</t>
  </si>
  <si>
    <t>Mycielin</t>
  </si>
  <si>
    <t>Lisków</t>
  </si>
  <si>
    <t>Koźminek</t>
  </si>
  <si>
    <t>Godziesze</t>
  </si>
  <si>
    <t>Ceków</t>
  </si>
  <si>
    <t>Brzeziny</t>
  </si>
  <si>
    <t>Blizanów</t>
  </si>
  <si>
    <t>Powiat grodzki m. Kalisz</t>
  </si>
  <si>
    <t>5 - 2</t>
  </si>
  <si>
    <t>4 - 1</t>
  </si>
  <si>
    <t>5 : 2</t>
  </si>
  <si>
    <t>4 : 1</t>
  </si>
  <si>
    <t>% udział kobiet</t>
  </si>
  <si>
    <t>kobiety</t>
  </si>
  <si>
    <t>ogółem</t>
  </si>
  <si>
    <t>Dynamika</t>
  </si>
  <si>
    <t>Stan bezrobotnych</t>
  </si>
  <si>
    <t>Miasto/Gmina</t>
  </si>
  <si>
    <t>ZAREJESTROWANI     BEZROBOTNI</t>
  </si>
  <si>
    <t>BEZROBOTNI  BEZ  PRAWA  DO  ZASIŁKU</t>
  </si>
  <si>
    <t>Żelazków</t>
  </si>
  <si>
    <t>BEZROBOTNI  Z  PRAWEM  DO  ZASIŁKU</t>
  </si>
  <si>
    <t>Tabela nr 3</t>
  </si>
  <si>
    <t>Tabela nr 2</t>
  </si>
  <si>
    <t>Tabela nr 1</t>
  </si>
  <si>
    <t>wzrost /spadek</t>
  </si>
  <si>
    <t>wzrost/spadek</t>
  </si>
  <si>
    <t xml:space="preserve">Dynamika </t>
  </si>
  <si>
    <t xml:space="preserve">                                              UDZIAŁ  PROCENTOWY  BEZROBOTNYCH                                  Tabela nr 4</t>
  </si>
  <si>
    <t>bezrobotni ogółem</t>
  </si>
  <si>
    <t>bezrobotni bez prawa do zasiłku do ogółem</t>
  </si>
  <si>
    <t>bezrobotni z prawem do zasiłku do ogółem</t>
  </si>
  <si>
    <t>Kalisz</t>
  </si>
  <si>
    <t>Powiat kaliski</t>
  </si>
  <si>
    <t>BEZROBOTNI  ZWOLNIENI Z PRZYCZYN EKONOMICZNYCH</t>
  </si>
  <si>
    <t>Tabela nr 5</t>
  </si>
  <si>
    <t>ZAREJESTROWANI BEZROBOTNI NIEPEŁNOSPRAWNI</t>
  </si>
  <si>
    <t>Tabela nr 6</t>
  </si>
  <si>
    <t>Stan ogółem</t>
  </si>
  <si>
    <t>Z prawem do zasiłku</t>
  </si>
  <si>
    <t xml:space="preserve">ogółem </t>
  </si>
  <si>
    <t>BEZROBOTNI  WEDŁUG WIEKU</t>
  </si>
  <si>
    <t>Tabela nr 7</t>
  </si>
  <si>
    <t>O - ogółem</t>
  </si>
  <si>
    <t>K - kobiety</t>
  </si>
  <si>
    <t xml:space="preserve">18 - 24 </t>
  </si>
  <si>
    <t>25 - 34</t>
  </si>
  <si>
    <t>35 - 44</t>
  </si>
  <si>
    <t>45 - 54</t>
  </si>
  <si>
    <t>55 - 59</t>
  </si>
  <si>
    <t>60 i więcej</t>
  </si>
  <si>
    <t>O</t>
  </si>
  <si>
    <t>K</t>
  </si>
  <si>
    <t>Powiat grodzki    a</t>
  </si>
  <si>
    <t>m.Kalisz               b</t>
  </si>
  <si>
    <t>Blizanów               a</t>
  </si>
  <si>
    <t xml:space="preserve">                            b</t>
  </si>
  <si>
    <t>Brzeziny               a</t>
  </si>
  <si>
    <t>Ceków                  a</t>
  </si>
  <si>
    <t>Godziesze            a</t>
  </si>
  <si>
    <t>Koźminek             a</t>
  </si>
  <si>
    <t>Lisków                  a</t>
  </si>
  <si>
    <t>Mycielin                a</t>
  </si>
  <si>
    <t>Opatówek             a</t>
  </si>
  <si>
    <t>Stawiszyn             a</t>
  </si>
  <si>
    <t>Szczytniki             a</t>
  </si>
  <si>
    <t>Żelazków              a</t>
  </si>
  <si>
    <t>Powiat ziemski    a</t>
  </si>
  <si>
    <t>Razem powiat     a</t>
  </si>
  <si>
    <t>kaliski                  b</t>
  </si>
  <si>
    <t>BEZROBOTNI  WEDŁUG WYKSZTAŁCENIA</t>
  </si>
  <si>
    <t>Tabela nr 8</t>
  </si>
  <si>
    <t>wyższe</t>
  </si>
  <si>
    <t>średnie zawodowe</t>
  </si>
  <si>
    <t>średnie ogólne</t>
  </si>
  <si>
    <t>zasadnicze zawodowe</t>
  </si>
  <si>
    <t>gimnazjalne i poniżej</t>
  </si>
  <si>
    <t>Powiat grodzki   a</t>
  </si>
  <si>
    <t>m. Kalisz             b</t>
  </si>
  <si>
    <t>Blizanów              a</t>
  </si>
  <si>
    <t xml:space="preserve">                           b</t>
  </si>
  <si>
    <t>Brzeziny              a</t>
  </si>
  <si>
    <t>Ceków                 a</t>
  </si>
  <si>
    <t>Godziesze           a</t>
  </si>
  <si>
    <t>Koźminek            a</t>
  </si>
  <si>
    <t>Lisków                 a</t>
  </si>
  <si>
    <t>Mycielin               a</t>
  </si>
  <si>
    <t>Opatówek            a</t>
  </si>
  <si>
    <t>Stawiszyn            a</t>
  </si>
  <si>
    <t>Szczytniki            a</t>
  </si>
  <si>
    <t>Żelazków             a</t>
  </si>
  <si>
    <t>Powiat ziemski   a</t>
  </si>
  <si>
    <t>Razem powiat    a</t>
  </si>
  <si>
    <t>kaliski                 b</t>
  </si>
  <si>
    <t>BEZROBOTNI WEDŁUG STAŻU PRACY OGÓŁEM</t>
  </si>
  <si>
    <t>Tabela nr 9</t>
  </si>
  <si>
    <t>Do 1 roku</t>
  </si>
  <si>
    <t>1 - 5 lat</t>
  </si>
  <si>
    <t>5 - 10 lat</t>
  </si>
  <si>
    <t>10 - 20 lat</t>
  </si>
  <si>
    <t>20 - 30 lat</t>
  </si>
  <si>
    <t>30 i więcej</t>
  </si>
  <si>
    <t>bez stażu</t>
  </si>
  <si>
    <t>m.Kalisz             b</t>
  </si>
  <si>
    <t>BEZROBOTNI  WEDŁUG CZASU POZOSTAWANIA BEZ PRACY</t>
  </si>
  <si>
    <t xml:space="preserve">       Tabela nr 10</t>
  </si>
  <si>
    <t>Do 1 m-ca</t>
  </si>
  <si>
    <t>1 - 3 m-ce</t>
  </si>
  <si>
    <t xml:space="preserve"> 3 - 6 m-ce</t>
  </si>
  <si>
    <t>6 - 12 m-ce</t>
  </si>
  <si>
    <t>12 - 24 m-ce</t>
  </si>
  <si>
    <t>Pow. 24 m-ce</t>
  </si>
  <si>
    <t xml:space="preserve">                                            AKTYWNE  FORMY PRZECIWDZIAŁANIA  BEZROBOCIU                              </t>
  </si>
  <si>
    <t>Tabela nr 11</t>
  </si>
  <si>
    <t>w tyś. zł.</t>
  </si>
  <si>
    <t>Wykonanie do</t>
  </si>
  <si>
    <t xml:space="preserve">    Liczba osób objętych </t>
  </si>
  <si>
    <t xml:space="preserve">Limit </t>
  </si>
  <si>
    <t xml:space="preserve">    aktywnymi formami</t>
  </si>
  <si>
    <t>Wyszczególnienie</t>
  </si>
  <si>
    <t>finansowy</t>
  </si>
  <si>
    <t>2 : 1</t>
  </si>
  <si>
    <t xml:space="preserve">w tym </t>
  </si>
  <si>
    <t>( bez składki ZUS )</t>
  </si>
  <si>
    <t>%</t>
  </si>
  <si>
    <t>skierowani</t>
  </si>
  <si>
    <t>Ogółem przyznany limit</t>
  </si>
  <si>
    <t>z tego na:</t>
  </si>
  <si>
    <t xml:space="preserve"> - szkolenie bezrobotnych ogółem                                                              </t>
  </si>
  <si>
    <t xml:space="preserve"> - prace interwencyjne</t>
  </si>
  <si>
    <t xml:space="preserve"> - roboty publiczne</t>
  </si>
  <si>
    <t xml:space="preserve"> - staże </t>
  </si>
  <si>
    <t xml:space="preserve"> - przygotowanie  zawodowe dorosłych</t>
  </si>
  <si>
    <t xml:space="preserve"> - wyposażenie  stanowisk pracy i zatrudnienie na nowych miejscach pracy</t>
  </si>
  <si>
    <t xml:space="preserve"> - refundacje KRUS </t>
  </si>
  <si>
    <t xml:space="preserve"> - badania lekarskie z tyt. ustalenia zdolności do pracy</t>
  </si>
  <si>
    <t xml:space="preserve"> - zwrot kosztów opieki nad dzieckiem do 7 lat/osobą zależną</t>
  </si>
  <si>
    <t>Ogółem Fundusz Pracy</t>
  </si>
  <si>
    <t>w tym:</t>
  </si>
  <si>
    <t xml:space="preserve"> - prace interwencyjne                                </t>
  </si>
  <si>
    <t xml:space="preserve"> - wyposażenie stanowisk pracy i zatrudnienie na nowych </t>
  </si>
  <si>
    <t xml:space="preserve">    miejscach pracy</t>
  </si>
  <si>
    <t xml:space="preserve">x     - zasiłki + podatek + składka ZUS </t>
  </si>
  <si>
    <t xml:space="preserve"> - zasiłki dla bezrobotnych                                                    x</t>
  </si>
  <si>
    <t>,</t>
  </si>
  <si>
    <t xml:space="preserve">xx   - koszty kursów + stypendia szkoleniowe </t>
  </si>
  <si>
    <t xml:space="preserve">Wykonanie na dzień w tyś. zł. </t>
  </si>
  <si>
    <t xml:space="preserve">                                           Tabela 12</t>
  </si>
  <si>
    <t xml:space="preserve">    POZIOM  I  STRUKTURA  WYBRANYCH WYDATKÓW  Z FUNDUSZU  PRACY                               Tabela nr 12                                                                 </t>
  </si>
  <si>
    <t xml:space="preserve">b - wg stanu na dzień </t>
  </si>
  <si>
    <t>31.03.2013</t>
  </si>
  <si>
    <t>Na dzień 31.03.2013</t>
  </si>
  <si>
    <t xml:space="preserve"> - wkład do programu specjalnego</t>
  </si>
  <si>
    <t>a - wg stanu na dzień 31.03.2013 r.</t>
  </si>
  <si>
    <t>Na dzień 31.03.2014</t>
  </si>
  <si>
    <t xml:space="preserve">Na dzień 31.03.2014 </t>
  </si>
  <si>
    <t>31.03.2014</t>
  </si>
  <si>
    <t xml:space="preserve">31.03.2014 r. </t>
  </si>
  <si>
    <t>*</t>
  </si>
  <si>
    <t>*  od  01.01.2014 r.</t>
  </si>
  <si>
    <t>a - wg stanu na dzień 31.03.2013</t>
  </si>
  <si>
    <t xml:space="preserve">31.03.2014r. </t>
  </si>
  <si>
    <t>dnia 31.03.2014 r.</t>
  </si>
  <si>
    <t xml:space="preserve"> - dotacje na rozpoczęcie działalności gospodarczej </t>
  </si>
  <si>
    <t>w 2014 roku</t>
  </si>
  <si>
    <t>2014 r.</t>
  </si>
  <si>
    <t>31.03.2014 r.</t>
  </si>
  <si>
    <t xml:space="preserve"> - szkolenie bezrobotnych                             xxx              xx</t>
  </si>
  <si>
    <t xml:space="preserve"> - przygotowanie  zawodowe dorosłych            xxx             </t>
  </si>
  <si>
    <t xml:space="preserve"> - staże                                                        xxx                         </t>
  </si>
  <si>
    <t xml:space="preserve"> - dotacje na działalność gospodarczą       xxx                     </t>
  </si>
  <si>
    <t>xxx - zawierają kwoty dot. EFS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</si>
</sst>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\ _z_ł_-;\-* #,##0.0\ _z_ł_-;_-* &quot;-&quot;?\ _z_ł_-;_-@_-"/>
    <numFmt numFmtId="166" formatCode="#,##0.000"/>
    <numFmt numFmtId="167" formatCode="#,##0.0000"/>
    <numFmt numFmtId="168" formatCode="0.000"/>
    <numFmt numFmtId="169" formatCode="0.0000"/>
    <numFmt numFmtId="170" formatCode="0.00000"/>
    <numFmt numFmtId="171" formatCode="0.000000"/>
    <numFmt numFmtId="172" formatCode="0.0000000"/>
    <numFmt numFmtId="173" formatCode="0.00000000"/>
    <numFmt numFmtId="174" formatCode="0.000000000"/>
    <numFmt numFmtId="175" formatCode="#,##0.0"/>
  </numFmts>
  <fonts count="44">
    <font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b/>
      <sz val="14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10"/>
      <name val="Arial CE"/>
      <family val="2"/>
    </font>
    <font>
      <b/>
      <sz val="10"/>
      <color indexed="8"/>
      <name val="Arial CE"/>
      <family val="2"/>
    </font>
    <font>
      <sz val="10"/>
      <color indexed="8"/>
      <name val="Arial CE"/>
      <family val="2"/>
    </font>
    <font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/>
    </xf>
    <xf numFmtId="20" fontId="0" fillId="0" borderId="10" xfId="0" applyNumberFormat="1" applyFont="1" applyBorder="1" applyAlignment="1">
      <alignment horizontal="center"/>
    </xf>
    <xf numFmtId="165" fontId="4" fillId="0" borderId="10" xfId="0" applyNumberFormat="1" applyFont="1" applyBorder="1" applyAlignment="1">
      <alignment/>
    </xf>
    <xf numFmtId="165" fontId="4" fillId="0" borderId="10" xfId="0" applyNumberFormat="1" applyFont="1" applyBorder="1" applyAlignment="1">
      <alignment horizontal="center"/>
    </xf>
    <xf numFmtId="165" fontId="5" fillId="0" borderId="10" xfId="0" applyNumberFormat="1" applyFont="1" applyBorder="1" applyAlignment="1">
      <alignment/>
    </xf>
    <xf numFmtId="165" fontId="5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6" fillId="0" borderId="12" xfId="0" applyFont="1" applyBorder="1" applyAlignment="1">
      <alignment horizontal="right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3" xfId="0" applyFont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right"/>
    </xf>
    <xf numFmtId="0" fontId="6" fillId="0" borderId="12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7" fillId="0" borderId="13" xfId="0" applyFont="1" applyBorder="1" applyAlignment="1">
      <alignment horizontal="right"/>
    </xf>
    <xf numFmtId="0" fontId="6" fillId="0" borderId="12" xfId="0" applyFont="1" applyBorder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6" fillId="0" borderId="16" xfId="0" applyFont="1" applyBorder="1" applyAlignment="1">
      <alignment/>
    </xf>
    <xf numFmtId="0" fontId="0" fillId="0" borderId="0" xfId="0" applyFont="1" applyAlignment="1">
      <alignment/>
    </xf>
    <xf numFmtId="0" fontId="0" fillId="0" borderId="12" xfId="0" applyFont="1" applyBorder="1" applyAlignment="1">
      <alignment horizontal="center" vertical="center"/>
    </xf>
    <xf numFmtId="0" fontId="0" fillId="0" borderId="15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49" fontId="0" fillId="0" borderId="18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6" fillId="0" borderId="13" xfId="0" applyFont="1" applyBorder="1" applyAlignment="1">
      <alignment vertical="center"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7" xfId="0" applyBorder="1" applyAlignment="1">
      <alignment/>
    </xf>
    <xf numFmtId="0" fontId="0" fillId="0" borderId="19" xfId="0" applyFill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20" xfId="0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4" fontId="6" fillId="0" borderId="10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43" fontId="0" fillId="0" borderId="0" xfId="42" applyFont="1" applyAlignment="1">
      <alignment/>
    </xf>
    <xf numFmtId="2" fontId="0" fillId="0" borderId="10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2" fontId="0" fillId="0" borderId="21" xfId="0" applyNumberFormat="1" applyFon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75" fontId="0" fillId="0" borderId="10" xfId="0" applyNumberFormat="1" applyBorder="1" applyAlignment="1">
      <alignment horizontal="center"/>
    </xf>
    <xf numFmtId="175" fontId="6" fillId="0" borderId="13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12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1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23" xfId="0" applyBorder="1" applyAlignment="1">
      <alignment horizontal="center"/>
    </xf>
    <xf numFmtId="0" fontId="1" fillId="0" borderId="0" xfId="0" applyFont="1" applyAlignment="1">
      <alignment horizontal="left"/>
    </xf>
    <xf numFmtId="16" fontId="0" fillId="0" borderId="22" xfId="0" applyNumberFormat="1" applyBorder="1" applyAlignment="1">
      <alignment horizontal="center"/>
    </xf>
    <xf numFmtId="0" fontId="0" fillId="0" borderId="0" xfId="0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K27"/>
  <sheetViews>
    <sheetView tabSelected="1" zoomScale="83" zoomScaleNormal="83" zoomScalePageLayoutView="0" workbookViewId="0" topLeftCell="A1">
      <selection activeCell="B11" sqref="B11:D11"/>
    </sheetView>
  </sheetViews>
  <sheetFormatPr defaultColWidth="9.00390625" defaultRowHeight="12.75"/>
  <cols>
    <col min="1" max="1" width="29.375" style="0" customWidth="1"/>
    <col min="4" max="4" width="18.25390625" style="0" customWidth="1"/>
    <col min="7" max="7" width="16.875" style="0" customWidth="1"/>
    <col min="8" max="9" width="7.375" style="0" customWidth="1"/>
    <col min="10" max="10" width="7.00390625" style="0" customWidth="1"/>
    <col min="11" max="11" width="7.875" style="0" customWidth="1"/>
  </cols>
  <sheetData>
    <row r="7" spans="4:11" ht="14.25" customHeight="1">
      <c r="D7" s="91" t="s">
        <v>23</v>
      </c>
      <c r="E7" s="91"/>
      <c r="F7" s="91"/>
      <c r="G7" s="91"/>
      <c r="J7" s="92" t="s">
        <v>29</v>
      </c>
      <c r="K7" s="92"/>
    </row>
    <row r="8" ht="12.75">
      <c r="F8" s="6"/>
    </row>
    <row r="9" ht="12.75">
      <c r="F9" s="6"/>
    </row>
    <row r="10" spans="1:11" ht="15">
      <c r="A10" s="93" t="s">
        <v>22</v>
      </c>
      <c r="B10" s="96" t="s">
        <v>21</v>
      </c>
      <c r="C10" s="97"/>
      <c r="D10" s="97"/>
      <c r="E10" s="97"/>
      <c r="F10" s="97"/>
      <c r="G10" s="98"/>
      <c r="H10" s="87" t="s">
        <v>32</v>
      </c>
      <c r="I10" s="88"/>
      <c r="J10" s="87" t="s">
        <v>30</v>
      </c>
      <c r="K10" s="88"/>
    </row>
    <row r="11" spans="1:11" ht="15">
      <c r="A11" s="94"/>
      <c r="B11" s="96" t="s">
        <v>156</v>
      </c>
      <c r="C11" s="97"/>
      <c r="D11" s="98"/>
      <c r="E11" s="96" t="s">
        <v>159</v>
      </c>
      <c r="F11" s="97"/>
      <c r="G11" s="98"/>
      <c r="H11" s="89"/>
      <c r="I11" s="90"/>
      <c r="J11" s="89"/>
      <c r="K11" s="90"/>
    </row>
    <row r="12" spans="1:11" ht="15">
      <c r="A12" s="95"/>
      <c r="B12" s="4" t="s">
        <v>19</v>
      </c>
      <c r="C12" s="4" t="s">
        <v>18</v>
      </c>
      <c r="D12" s="4" t="s">
        <v>17</v>
      </c>
      <c r="E12" s="4" t="s">
        <v>19</v>
      </c>
      <c r="F12" s="4" t="s">
        <v>18</v>
      </c>
      <c r="G12" s="4" t="s">
        <v>17</v>
      </c>
      <c r="H12" s="5" t="s">
        <v>16</v>
      </c>
      <c r="I12" s="5" t="s">
        <v>15</v>
      </c>
      <c r="J12" s="5" t="s">
        <v>14</v>
      </c>
      <c r="K12" s="5" t="s">
        <v>13</v>
      </c>
    </row>
    <row r="13" spans="1:11" ht="15">
      <c r="A13" s="4">
        <v>0</v>
      </c>
      <c r="B13" s="4">
        <v>1</v>
      </c>
      <c r="C13" s="4">
        <v>2</v>
      </c>
      <c r="D13" s="4">
        <v>3</v>
      </c>
      <c r="E13" s="4">
        <v>4</v>
      </c>
      <c r="F13" s="4">
        <v>5</v>
      </c>
      <c r="G13" s="4">
        <v>6</v>
      </c>
      <c r="H13" s="4">
        <v>7</v>
      </c>
      <c r="I13" s="4">
        <v>8</v>
      </c>
      <c r="J13" s="4">
        <v>9</v>
      </c>
      <c r="K13" s="4">
        <v>10</v>
      </c>
    </row>
    <row r="14" spans="1:11" ht="15.75">
      <c r="A14" s="1" t="s">
        <v>12</v>
      </c>
      <c r="B14" s="2">
        <v>4535</v>
      </c>
      <c r="C14" s="2">
        <v>2279</v>
      </c>
      <c r="D14" s="4">
        <f aca="true" t="shared" si="0" ref="D14:D27">ROUND((C14/B14)*100,1)</f>
        <v>50.3</v>
      </c>
      <c r="E14" s="2">
        <v>3982</v>
      </c>
      <c r="F14" s="2">
        <v>2055</v>
      </c>
      <c r="G14" s="2">
        <f aca="true" t="shared" si="1" ref="G14:G27">ROUND((F14/E14)*100,1)</f>
        <v>51.6</v>
      </c>
      <c r="H14" s="2">
        <f aca="true" t="shared" si="2" ref="H14:H27">ROUND((E14/B14)*100,1)</f>
        <v>87.8</v>
      </c>
      <c r="I14" s="2">
        <f aca="true" t="shared" si="3" ref="I14:I27">ROUND((F14/C14)*100,1)</f>
        <v>90.2</v>
      </c>
      <c r="J14" s="2">
        <f aca="true" t="shared" si="4" ref="J14:J27">E14-B14</f>
        <v>-553</v>
      </c>
      <c r="K14" s="2">
        <f aca="true" t="shared" si="5" ref="K14:K27">F14-C14</f>
        <v>-224</v>
      </c>
    </row>
    <row r="15" spans="1:11" ht="15">
      <c r="A15" s="3" t="s">
        <v>11</v>
      </c>
      <c r="B15" s="4">
        <v>315</v>
      </c>
      <c r="C15" s="4">
        <v>158</v>
      </c>
      <c r="D15" s="4">
        <f t="shared" si="0"/>
        <v>50.2</v>
      </c>
      <c r="E15" s="4">
        <v>314</v>
      </c>
      <c r="F15" s="4">
        <v>169</v>
      </c>
      <c r="G15" s="4">
        <f t="shared" si="1"/>
        <v>53.8</v>
      </c>
      <c r="H15" s="4">
        <f t="shared" si="2"/>
        <v>99.7</v>
      </c>
      <c r="I15" s="4">
        <f t="shared" si="3"/>
        <v>107</v>
      </c>
      <c r="J15" s="4">
        <f t="shared" si="4"/>
        <v>-1</v>
      </c>
      <c r="K15" s="4">
        <f t="shared" si="5"/>
        <v>11</v>
      </c>
    </row>
    <row r="16" spans="1:11" ht="15">
      <c r="A16" s="3" t="s">
        <v>10</v>
      </c>
      <c r="B16" s="4">
        <v>206</v>
      </c>
      <c r="C16" s="4">
        <v>103</v>
      </c>
      <c r="D16" s="4">
        <f t="shared" si="0"/>
        <v>50</v>
      </c>
      <c r="E16" s="4">
        <v>186</v>
      </c>
      <c r="F16" s="4">
        <v>95</v>
      </c>
      <c r="G16" s="4">
        <f t="shared" si="1"/>
        <v>51.1</v>
      </c>
      <c r="H16" s="4">
        <f t="shared" si="2"/>
        <v>90.3</v>
      </c>
      <c r="I16" s="4">
        <f t="shared" si="3"/>
        <v>92.2</v>
      </c>
      <c r="J16" s="4">
        <f t="shared" si="4"/>
        <v>-20</v>
      </c>
      <c r="K16" s="4">
        <f t="shared" si="5"/>
        <v>-8</v>
      </c>
    </row>
    <row r="17" spans="1:11" ht="15">
      <c r="A17" s="3" t="s">
        <v>9</v>
      </c>
      <c r="B17" s="4">
        <v>158</v>
      </c>
      <c r="C17" s="4">
        <v>84</v>
      </c>
      <c r="D17" s="4">
        <f t="shared" si="0"/>
        <v>53.2</v>
      </c>
      <c r="E17" s="4">
        <v>154</v>
      </c>
      <c r="F17" s="4">
        <v>77</v>
      </c>
      <c r="G17" s="4">
        <f t="shared" si="1"/>
        <v>50</v>
      </c>
      <c r="H17" s="4">
        <f t="shared" si="2"/>
        <v>97.5</v>
      </c>
      <c r="I17" s="4">
        <f t="shared" si="3"/>
        <v>91.7</v>
      </c>
      <c r="J17" s="4">
        <f t="shared" si="4"/>
        <v>-4</v>
      </c>
      <c r="K17" s="4">
        <f t="shared" si="5"/>
        <v>-7</v>
      </c>
    </row>
    <row r="18" spans="1:11" ht="15">
      <c r="A18" s="3" t="s">
        <v>8</v>
      </c>
      <c r="B18" s="4">
        <v>356</v>
      </c>
      <c r="C18" s="4">
        <v>198</v>
      </c>
      <c r="D18" s="4">
        <f t="shared" si="0"/>
        <v>55.6</v>
      </c>
      <c r="E18" s="4">
        <v>295</v>
      </c>
      <c r="F18" s="4">
        <v>160</v>
      </c>
      <c r="G18" s="4">
        <f t="shared" si="1"/>
        <v>54.2</v>
      </c>
      <c r="H18" s="4">
        <f t="shared" si="2"/>
        <v>82.9</v>
      </c>
      <c r="I18" s="4">
        <f t="shared" si="3"/>
        <v>80.8</v>
      </c>
      <c r="J18" s="4">
        <f t="shared" si="4"/>
        <v>-61</v>
      </c>
      <c r="K18" s="4">
        <f t="shared" si="5"/>
        <v>-38</v>
      </c>
    </row>
    <row r="19" spans="1:11" ht="15">
      <c r="A19" s="3" t="s">
        <v>7</v>
      </c>
      <c r="B19" s="4">
        <v>307</v>
      </c>
      <c r="C19" s="4">
        <v>154</v>
      </c>
      <c r="D19" s="4">
        <f t="shared" si="0"/>
        <v>50.2</v>
      </c>
      <c r="E19" s="4">
        <v>273</v>
      </c>
      <c r="F19" s="4">
        <v>140</v>
      </c>
      <c r="G19" s="4">
        <f t="shared" si="1"/>
        <v>51.3</v>
      </c>
      <c r="H19" s="4">
        <f t="shared" si="2"/>
        <v>88.9</v>
      </c>
      <c r="I19" s="4">
        <f t="shared" si="3"/>
        <v>90.9</v>
      </c>
      <c r="J19" s="4">
        <f t="shared" si="4"/>
        <v>-34</v>
      </c>
      <c r="K19" s="4">
        <f t="shared" si="5"/>
        <v>-14</v>
      </c>
    </row>
    <row r="20" spans="1:11" ht="15">
      <c r="A20" s="3" t="s">
        <v>6</v>
      </c>
      <c r="B20" s="4">
        <v>186</v>
      </c>
      <c r="C20" s="4">
        <v>97</v>
      </c>
      <c r="D20" s="4">
        <f t="shared" si="0"/>
        <v>52.2</v>
      </c>
      <c r="E20" s="4">
        <v>155</v>
      </c>
      <c r="F20" s="4">
        <v>85</v>
      </c>
      <c r="G20" s="4">
        <f t="shared" si="1"/>
        <v>54.8</v>
      </c>
      <c r="H20" s="4">
        <f t="shared" si="2"/>
        <v>83.3</v>
      </c>
      <c r="I20" s="4">
        <f t="shared" si="3"/>
        <v>87.6</v>
      </c>
      <c r="J20" s="4">
        <f t="shared" si="4"/>
        <v>-31</v>
      </c>
      <c r="K20" s="4">
        <f t="shared" si="5"/>
        <v>-12</v>
      </c>
    </row>
    <row r="21" spans="1:11" ht="15">
      <c r="A21" s="3" t="s">
        <v>5</v>
      </c>
      <c r="B21" s="4">
        <v>203</v>
      </c>
      <c r="C21" s="4">
        <v>96</v>
      </c>
      <c r="D21" s="4">
        <f t="shared" si="0"/>
        <v>47.3</v>
      </c>
      <c r="E21" s="4">
        <v>166</v>
      </c>
      <c r="F21" s="4">
        <v>87</v>
      </c>
      <c r="G21" s="4">
        <f t="shared" si="1"/>
        <v>52.4</v>
      </c>
      <c r="H21" s="4">
        <f t="shared" si="2"/>
        <v>81.8</v>
      </c>
      <c r="I21" s="4">
        <f t="shared" si="3"/>
        <v>90.6</v>
      </c>
      <c r="J21" s="4">
        <f t="shared" si="4"/>
        <v>-37</v>
      </c>
      <c r="K21" s="4">
        <f t="shared" si="5"/>
        <v>-9</v>
      </c>
    </row>
    <row r="22" spans="1:11" ht="15">
      <c r="A22" s="3" t="s">
        <v>4</v>
      </c>
      <c r="B22" s="4">
        <v>377</v>
      </c>
      <c r="C22" s="4">
        <v>196</v>
      </c>
      <c r="D22" s="4">
        <f t="shared" si="0"/>
        <v>52</v>
      </c>
      <c r="E22" s="4">
        <v>310</v>
      </c>
      <c r="F22" s="4">
        <v>161</v>
      </c>
      <c r="G22" s="4">
        <f t="shared" si="1"/>
        <v>51.9</v>
      </c>
      <c r="H22" s="4">
        <f t="shared" si="2"/>
        <v>82.2</v>
      </c>
      <c r="I22" s="4">
        <f t="shared" si="3"/>
        <v>82.1</v>
      </c>
      <c r="J22" s="4">
        <f t="shared" si="4"/>
        <v>-67</v>
      </c>
      <c r="K22" s="4">
        <f t="shared" si="5"/>
        <v>-35</v>
      </c>
    </row>
    <row r="23" spans="1:11" ht="15">
      <c r="A23" s="3" t="s">
        <v>3</v>
      </c>
      <c r="B23" s="4">
        <v>288</v>
      </c>
      <c r="C23" s="4">
        <v>154</v>
      </c>
      <c r="D23" s="4">
        <f t="shared" si="0"/>
        <v>53.5</v>
      </c>
      <c r="E23" s="4">
        <v>251</v>
      </c>
      <c r="F23" s="4">
        <v>137</v>
      </c>
      <c r="G23" s="4">
        <f t="shared" si="1"/>
        <v>54.6</v>
      </c>
      <c r="H23" s="4">
        <f t="shared" si="2"/>
        <v>87.2</v>
      </c>
      <c r="I23" s="4">
        <f t="shared" si="3"/>
        <v>89</v>
      </c>
      <c r="J23" s="4">
        <f t="shared" si="4"/>
        <v>-37</v>
      </c>
      <c r="K23" s="4">
        <f t="shared" si="5"/>
        <v>-17</v>
      </c>
    </row>
    <row r="24" spans="1:11" ht="15">
      <c r="A24" s="3" t="s">
        <v>2</v>
      </c>
      <c r="B24" s="4">
        <v>297</v>
      </c>
      <c r="C24" s="4">
        <v>143</v>
      </c>
      <c r="D24" s="4">
        <f t="shared" si="0"/>
        <v>48.1</v>
      </c>
      <c r="E24" s="4">
        <v>255</v>
      </c>
      <c r="F24" s="4">
        <v>126</v>
      </c>
      <c r="G24" s="4">
        <f t="shared" si="1"/>
        <v>49.4</v>
      </c>
      <c r="H24" s="4">
        <f t="shared" si="2"/>
        <v>85.9</v>
      </c>
      <c r="I24" s="4">
        <f t="shared" si="3"/>
        <v>88.1</v>
      </c>
      <c r="J24" s="4">
        <f t="shared" si="4"/>
        <v>-42</v>
      </c>
      <c r="K24" s="4">
        <f t="shared" si="5"/>
        <v>-17</v>
      </c>
    </row>
    <row r="25" spans="1:11" ht="15">
      <c r="A25" s="3" t="s">
        <v>25</v>
      </c>
      <c r="B25" s="4">
        <v>282</v>
      </c>
      <c r="C25" s="4">
        <v>139</v>
      </c>
      <c r="D25" s="4">
        <f t="shared" si="0"/>
        <v>49.3</v>
      </c>
      <c r="E25" s="4">
        <v>279</v>
      </c>
      <c r="F25" s="4">
        <v>144</v>
      </c>
      <c r="G25" s="4">
        <f t="shared" si="1"/>
        <v>51.6</v>
      </c>
      <c r="H25" s="4">
        <f t="shared" si="2"/>
        <v>98.9</v>
      </c>
      <c r="I25" s="4">
        <f t="shared" si="3"/>
        <v>103.6</v>
      </c>
      <c r="J25" s="4">
        <f t="shared" si="4"/>
        <v>-3</v>
      </c>
      <c r="K25" s="4">
        <f t="shared" si="5"/>
        <v>5</v>
      </c>
    </row>
    <row r="26" spans="1:11" ht="15.75">
      <c r="A26" s="1" t="s">
        <v>1</v>
      </c>
      <c r="B26" s="2">
        <f>SUM(B15:B25)</f>
        <v>2975</v>
      </c>
      <c r="C26" s="2">
        <f>SUM(C15:C25)</f>
        <v>1522</v>
      </c>
      <c r="D26" s="2">
        <f t="shared" si="0"/>
        <v>51.2</v>
      </c>
      <c r="E26" s="2">
        <f>SUM(E15:E25)</f>
        <v>2638</v>
      </c>
      <c r="F26" s="2">
        <f>SUM(F15:F25)</f>
        <v>1381</v>
      </c>
      <c r="G26" s="2">
        <f t="shared" si="1"/>
        <v>52.4</v>
      </c>
      <c r="H26" s="2">
        <f t="shared" si="2"/>
        <v>88.7</v>
      </c>
      <c r="I26" s="2">
        <f t="shared" si="3"/>
        <v>90.7</v>
      </c>
      <c r="J26" s="2">
        <f t="shared" si="4"/>
        <v>-337</v>
      </c>
      <c r="K26" s="2">
        <f t="shared" si="5"/>
        <v>-141</v>
      </c>
    </row>
    <row r="27" spans="1:11" ht="15.75">
      <c r="A27" s="1" t="s">
        <v>0</v>
      </c>
      <c r="B27" s="2">
        <f>SUM(B26,B14)</f>
        <v>7510</v>
      </c>
      <c r="C27" s="2">
        <f>SUM(C26,C14)</f>
        <v>3801</v>
      </c>
      <c r="D27" s="2">
        <f t="shared" si="0"/>
        <v>50.6</v>
      </c>
      <c r="E27" s="2">
        <f>SUM(E26,E14)</f>
        <v>6620</v>
      </c>
      <c r="F27" s="2">
        <f>SUM(F26,F14)</f>
        <v>3436</v>
      </c>
      <c r="G27" s="2">
        <f t="shared" si="1"/>
        <v>51.9</v>
      </c>
      <c r="H27" s="2">
        <f t="shared" si="2"/>
        <v>88.1</v>
      </c>
      <c r="I27" s="2">
        <f t="shared" si="3"/>
        <v>90.4</v>
      </c>
      <c r="J27" s="2">
        <f t="shared" si="4"/>
        <v>-890</v>
      </c>
      <c r="K27" s="2">
        <f t="shared" si="5"/>
        <v>-365</v>
      </c>
    </row>
  </sheetData>
  <sheetProtection/>
  <mergeCells count="8">
    <mergeCell ref="J10:K11"/>
    <mergeCell ref="D7:G7"/>
    <mergeCell ref="J7:K7"/>
    <mergeCell ref="A10:A12"/>
    <mergeCell ref="H10:I11"/>
    <mergeCell ref="B10:G10"/>
    <mergeCell ref="B11:D11"/>
    <mergeCell ref="E11:G11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34"/>
  <sheetViews>
    <sheetView zoomScale="76" zoomScaleNormal="76" zoomScalePageLayoutView="0" workbookViewId="0" topLeftCell="A1">
      <selection activeCell="N36" sqref="N36"/>
    </sheetView>
  </sheetViews>
  <sheetFormatPr defaultColWidth="9.00390625" defaultRowHeight="12.75"/>
  <cols>
    <col min="1" max="1" width="18.25390625" style="0" customWidth="1"/>
  </cols>
  <sheetData>
    <row r="1" spans="4:14" ht="15.75">
      <c r="D1" s="16" t="s">
        <v>109</v>
      </c>
      <c r="L1" s="123" t="s">
        <v>110</v>
      </c>
      <c r="M1" s="123"/>
      <c r="N1" s="123"/>
    </row>
    <row r="2" spans="1:11" ht="12.75">
      <c r="A2" t="s">
        <v>165</v>
      </c>
      <c r="K2" t="s">
        <v>48</v>
      </c>
    </row>
    <row r="3" spans="1:11" ht="12.75">
      <c r="A3" t="s">
        <v>154</v>
      </c>
      <c r="B3" t="s">
        <v>162</v>
      </c>
      <c r="K3" t="s">
        <v>49</v>
      </c>
    </row>
    <row r="4" spans="1:14" ht="12.75">
      <c r="A4" s="117" t="s">
        <v>22</v>
      </c>
      <c r="B4" s="122" t="s">
        <v>111</v>
      </c>
      <c r="C4" s="120"/>
      <c r="D4" s="119" t="s">
        <v>112</v>
      </c>
      <c r="E4" s="120"/>
      <c r="F4" s="124" t="s">
        <v>113</v>
      </c>
      <c r="G4" s="120"/>
      <c r="H4" s="124" t="s">
        <v>114</v>
      </c>
      <c r="I4" s="120"/>
      <c r="J4" s="124" t="s">
        <v>115</v>
      </c>
      <c r="K4" s="120"/>
      <c r="L4" s="119" t="s">
        <v>116</v>
      </c>
      <c r="M4" s="120"/>
      <c r="N4" s="35"/>
    </row>
    <row r="5" spans="1:14" ht="12.75">
      <c r="A5" s="118"/>
      <c r="B5" s="17" t="s">
        <v>56</v>
      </c>
      <c r="C5" s="19" t="s">
        <v>57</v>
      </c>
      <c r="D5" s="19" t="s">
        <v>56</v>
      </c>
      <c r="E5" s="19" t="s">
        <v>57</v>
      </c>
      <c r="F5" s="19" t="s">
        <v>56</v>
      </c>
      <c r="G5" s="19" t="s">
        <v>57</v>
      </c>
      <c r="H5" s="19" t="s">
        <v>56</v>
      </c>
      <c r="I5" s="19" t="s">
        <v>57</v>
      </c>
      <c r="J5" s="17" t="s">
        <v>56</v>
      </c>
      <c r="K5" s="19" t="s">
        <v>57</v>
      </c>
      <c r="L5" s="19" t="s">
        <v>56</v>
      </c>
      <c r="M5" s="19" t="s">
        <v>57</v>
      </c>
      <c r="N5" s="36"/>
    </row>
    <row r="6" spans="1:14" ht="12.75">
      <c r="A6" s="19">
        <v>0</v>
      </c>
      <c r="B6" s="17">
        <v>1</v>
      </c>
      <c r="C6" s="19">
        <v>2</v>
      </c>
      <c r="D6" s="19">
        <v>3</v>
      </c>
      <c r="E6" s="19">
        <v>4</v>
      </c>
      <c r="F6" s="19">
        <v>5</v>
      </c>
      <c r="G6" s="19">
        <v>6</v>
      </c>
      <c r="H6" s="19">
        <v>7</v>
      </c>
      <c r="I6" s="19">
        <v>8</v>
      </c>
      <c r="J6" s="17">
        <v>9</v>
      </c>
      <c r="K6" s="19">
        <v>10</v>
      </c>
      <c r="L6" s="19">
        <v>11</v>
      </c>
      <c r="M6" s="19">
        <v>12</v>
      </c>
      <c r="N6" s="36"/>
    </row>
    <row r="7" spans="1:14" ht="12.75">
      <c r="A7" s="20" t="s">
        <v>82</v>
      </c>
      <c r="B7" s="21">
        <v>439</v>
      </c>
      <c r="C7" s="21">
        <v>193</v>
      </c>
      <c r="D7" s="21">
        <v>1003</v>
      </c>
      <c r="E7" s="21">
        <v>453</v>
      </c>
      <c r="F7" s="21">
        <v>1035</v>
      </c>
      <c r="G7" s="21">
        <v>470</v>
      </c>
      <c r="H7" s="21">
        <v>863</v>
      </c>
      <c r="I7" s="21">
        <v>466</v>
      </c>
      <c r="J7" s="21">
        <v>724</v>
      </c>
      <c r="K7" s="21">
        <v>387</v>
      </c>
      <c r="L7" s="22">
        <v>471</v>
      </c>
      <c r="M7" s="21">
        <v>310</v>
      </c>
      <c r="N7" s="37"/>
    </row>
    <row r="8" spans="1:14" ht="12.75">
      <c r="A8" s="23" t="s">
        <v>108</v>
      </c>
      <c r="B8" s="21">
        <v>383</v>
      </c>
      <c r="C8" s="21">
        <v>183</v>
      </c>
      <c r="D8" s="21">
        <v>729</v>
      </c>
      <c r="E8" s="21">
        <v>320</v>
      </c>
      <c r="F8" s="21">
        <v>740</v>
      </c>
      <c r="G8" s="21">
        <v>356</v>
      </c>
      <c r="H8" s="21">
        <v>743</v>
      </c>
      <c r="I8" s="21">
        <v>407</v>
      </c>
      <c r="J8" s="21">
        <v>827</v>
      </c>
      <c r="K8" s="21">
        <v>454</v>
      </c>
      <c r="L8" s="22">
        <v>560</v>
      </c>
      <c r="M8" s="21">
        <v>335</v>
      </c>
      <c r="N8" s="37"/>
    </row>
    <row r="9" spans="1:14" ht="12.75">
      <c r="A9" s="24" t="s">
        <v>84</v>
      </c>
      <c r="B9" s="25">
        <v>28</v>
      </c>
      <c r="C9" s="25">
        <v>12</v>
      </c>
      <c r="D9" s="25">
        <v>72</v>
      </c>
      <c r="E9" s="25">
        <v>21</v>
      </c>
      <c r="F9" s="25">
        <v>81</v>
      </c>
      <c r="G9" s="25">
        <v>44</v>
      </c>
      <c r="H9" s="25">
        <v>52</v>
      </c>
      <c r="I9" s="25">
        <v>34</v>
      </c>
      <c r="J9" s="25">
        <v>55</v>
      </c>
      <c r="K9" s="25">
        <v>29</v>
      </c>
      <c r="L9" s="26">
        <v>27</v>
      </c>
      <c r="M9" s="25">
        <v>18</v>
      </c>
      <c r="N9" s="35"/>
    </row>
    <row r="10" spans="1:14" ht="12.75">
      <c r="A10" s="27" t="s">
        <v>85</v>
      </c>
      <c r="B10" s="25">
        <v>23</v>
      </c>
      <c r="C10" s="25">
        <v>13</v>
      </c>
      <c r="D10" s="25">
        <v>72</v>
      </c>
      <c r="E10" s="25">
        <v>39</v>
      </c>
      <c r="F10" s="25">
        <v>71</v>
      </c>
      <c r="G10" s="25">
        <v>36</v>
      </c>
      <c r="H10" s="25">
        <v>58</v>
      </c>
      <c r="I10" s="25">
        <v>30</v>
      </c>
      <c r="J10" s="25">
        <v>54</v>
      </c>
      <c r="K10" s="25">
        <v>28</v>
      </c>
      <c r="L10" s="26">
        <v>36</v>
      </c>
      <c r="M10" s="25">
        <v>23</v>
      </c>
      <c r="N10" s="35"/>
    </row>
    <row r="11" spans="1:14" ht="12.75">
      <c r="A11" s="24" t="s">
        <v>86</v>
      </c>
      <c r="B11" s="25">
        <v>22</v>
      </c>
      <c r="C11" s="25">
        <v>13</v>
      </c>
      <c r="D11" s="25">
        <v>43</v>
      </c>
      <c r="E11" s="25">
        <v>19</v>
      </c>
      <c r="F11" s="25">
        <v>51</v>
      </c>
      <c r="G11" s="25">
        <v>21</v>
      </c>
      <c r="H11" s="25">
        <v>32</v>
      </c>
      <c r="I11" s="25">
        <v>18</v>
      </c>
      <c r="J11" s="25">
        <v>35</v>
      </c>
      <c r="K11" s="25">
        <v>17</v>
      </c>
      <c r="L11" s="26">
        <v>23</v>
      </c>
      <c r="M11" s="25">
        <v>15</v>
      </c>
      <c r="N11" s="35"/>
    </row>
    <row r="12" spans="1:14" ht="12.75">
      <c r="A12" s="27" t="s">
        <v>85</v>
      </c>
      <c r="B12" s="25">
        <v>9</v>
      </c>
      <c r="C12" s="25">
        <v>3</v>
      </c>
      <c r="D12" s="25">
        <v>25</v>
      </c>
      <c r="E12" s="25">
        <v>10</v>
      </c>
      <c r="F12" s="25">
        <v>49</v>
      </c>
      <c r="G12" s="25">
        <v>22</v>
      </c>
      <c r="H12" s="25">
        <v>37</v>
      </c>
      <c r="I12" s="25">
        <v>21</v>
      </c>
      <c r="J12" s="25">
        <v>43</v>
      </c>
      <c r="K12" s="25">
        <v>23</v>
      </c>
      <c r="L12" s="26">
        <v>23</v>
      </c>
      <c r="M12" s="25">
        <v>16</v>
      </c>
      <c r="N12" s="35"/>
    </row>
    <row r="13" spans="1:14" ht="12.75">
      <c r="A13" s="24" t="s">
        <v>87</v>
      </c>
      <c r="B13" s="25">
        <v>14</v>
      </c>
      <c r="C13" s="25">
        <v>6</v>
      </c>
      <c r="D13" s="25">
        <v>36</v>
      </c>
      <c r="E13" s="25">
        <v>13</v>
      </c>
      <c r="F13" s="25">
        <v>32</v>
      </c>
      <c r="G13" s="25">
        <v>17</v>
      </c>
      <c r="H13" s="25">
        <v>27</v>
      </c>
      <c r="I13" s="25">
        <v>17</v>
      </c>
      <c r="J13" s="25">
        <v>31</v>
      </c>
      <c r="K13" s="25">
        <v>20</v>
      </c>
      <c r="L13" s="26">
        <v>18</v>
      </c>
      <c r="M13" s="25">
        <v>11</v>
      </c>
      <c r="N13" s="35"/>
    </row>
    <row r="14" spans="1:14" ht="12.75">
      <c r="A14" s="27" t="s">
        <v>85</v>
      </c>
      <c r="B14" s="25">
        <v>20</v>
      </c>
      <c r="C14" s="25">
        <v>8</v>
      </c>
      <c r="D14" s="25">
        <v>29</v>
      </c>
      <c r="E14" s="25">
        <v>13</v>
      </c>
      <c r="F14" s="25">
        <v>23</v>
      </c>
      <c r="G14" s="25">
        <v>10</v>
      </c>
      <c r="H14" s="25">
        <v>40</v>
      </c>
      <c r="I14" s="25">
        <v>25</v>
      </c>
      <c r="J14" s="25">
        <v>21</v>
      </c>
      <c r="K14" s="25">
        <v>8</v>
      </c>
      <c r="L14" s="26">
        <v>21</v>
      </c>
      <c r="M14" s="25">
        <v>13</v>
      </c>
      <c r="N14" s="35"/>
    </row>
    <row r="15" spans="1:14" ht="12.75">
      <c r="A15" s="24" t="s">
        <v>88</v>
      </c>
      <c r="B15" s="25">
        <v>34</v>
      </c>
      <c r="C15" s="25">
        <v>14</v>
      </c>
      <c r="D15" s="25">
        <v>64</v>
      </c>
      <c r="E15" s="25">
        <v>35</v>
      </c>
      <c r="F15" s="25">
        <v>95</v>
      </c>
      <c r="G15" s="25">
        <v>52</v>
      </c>
      <c r="H15" s="25">
        <v>55</v>
      </c>
      <c r="I15" s="25">
        <v>23</v>
      </c>
      <c r="J15" s="25">
        <v>66</v>
      </c>
      <c r="K15" s="25">
        <v>44</v>
      </c>
      <c r="L15" s="26">
        <v>42</v>
      </c>
      <c r="M15" s="25">
        <v>30</v>
      </c>
      <c r="N15" s="35"/>
    </row>
    <row r="16" spans="1:14" ht="12.75">
      <c r="A16" s="27" t="s">
        <v>85</v>
      </c>
      <c r="B16" s="25">
        <v>23</v>
      </c>
      <c r="C16" s="25">
        <v>12</v>
      </c>
      <c r="D16" s="25">
        <v>40</v>
      </c>
      <c r="E16" s="25">
        <v>14</v>
      </c>
      <c r="F16" s="25">
        <v>79</v>
      </c>
      <c r="G16" s="25">
        <v>39</v>
      </c>
      <c r="H16" s="25">
        <v>47</v>
      </c>
      <c r="I16" s="25">
        <v>28</v>
      </c>
      <c r="J16" s="25">
        <v>57</v>
      </c>
      <c r="K16" s="25">
        <v>30</v>
      </c>
      <c r="L16" s="26">
        <v>49</v>
      </c>
      <c r="M16" s="25">
        <v>37</v>
      </c>
      <c r="N16" s="35"/>
    </row>
    <row r="17" spans="1:14" ht="12.75">
      <c r="A17" s="24" t="s">
        <v>89</v>
      </c>
      <c r="B17" s="25">
        <v>22</v>
      </c>
      <c r="C17" s="25">
        <v>10</v>
      </c>
      <c r="D17" s="25">
        <v>60</v>
      </c>
      <c r="E17" s="25">
        <v>21</v>
      </c>
      <c r="F17" s="25">
        <v>77</v>
      </c>
      <c r="G17" s="25">
        <v>37</v>
      </c>
      <c r="H17" s="25">
        <v>60</v>
      </c>
      <c r="I17" s="25">
        <v>34</v>
      </c>
      <c r="J17" s="25">
        <v>51</v>
      </c>
      <c r="K17" s="25">
        <v>26</v>
      </c>
      <c r="L17" s="26">
        <v>37</v>
      </c>
      <c r="M17" s="25">
        <v>26</v>
      </c>
      <c r="N17" s="35"/>
    </row>
    <row r="18" spans="1:14" ht="12.75">
      <c r="A18" s="27" t="s">
        <v>85</v>
      </c>
      <c r="B18" s="25">
        <v>26</v>
      </c>
      <c r="C18" s="25">
        <v>15</v>
      </c>
      <c r="D18" s="25">
        <v>44</v>
      </c>
      <c r="E18" s="25">
        <v>17</v>
      </c>
      <c r="F18" s="25">
        <v>49</v>
      </c>
      <c r="G18" s="25">
        <v>19</v>
      </c>
      <c r="H18" s="25">
        <v>43</v>
      </c>
      <c r="I18" s="25">
        <v>23</v>
      </c>
      <c r="J18" s="25">
        <v>67</v>
      </c>
      <c r="K18" s="25">
        <v>36</v>
      </c>
      <c r="L18" s="26">
        <v>44</v>
      </c>
      <c r="M18" s="25">
        <v>30</v>
      </c>
      <c r="N18" s="35"/>
    </row>
    <row r="19" spans="1:14" ht="12.75">
      <c r="A19" s="24" t="s">
        <v>90</v>
      </c>
      <c r="B19" s="25">
        <v>11</v>
      </c>
      <c r="C19" s="25">
        <v>7</v>
      </c>
      <c r="D19" s="25">
        <v>42</v>
      </c>
      <c r="E19" s="25">
        <v>15</v>
      </c>
      <c r="F19" s="25">
        <v>52</v>
      </c>
      <c r="G19" s="25">
        <v>24</v>
      </c>
      <c r="H19" s="25">
        <v>35</v>
      </c>
      <c r="I19" s="25">
        <v>23</v>
      </c>
      <c r="J19" s="25">
        <v>39</v>
      </c>
      <c r="K19" s="25">
        <v>22</v>
      </c>
      <c r="L19" s="26">
        <v>7</v>
      </c>
      <c r="M19" s="25">
        <v>6</v>
      </c>
      <c r="N19" s="35"/>
    </row>
    <row r="20" spans="1:14" ht="12.75">
      <c r="A20" s="27" t="s">
        <v>85</v>
      </c>
      <c r="B20" s="25">
        <v>12</v>
      </c>
      <c r="C20" s="25">
        <v>4</v>
      </c>
      <c r="D20" s="25">
        <v>27</v>
      </c>
      <c r="E20" s="25">
        <v>13</v>
      </c>
      <c r="F20" s="25">
        <v>33</v>
      </c>
      <c r="G20" s="25">
        <v>12</v>
      </c>
      <c r="H20" s="25">
        <v>33</v>
      </c>
      <c r="I20" s="25">
        <v>22</v>
      </c>
      <c r="J20" s="25">
        <v>32</v>
      </c>
      <c r="K20" s="25">
        <v>21</v>
      </c>
      <c r="L20" s="26">
        <v>18</v>
      </c>
      <c r="M20" s="25">
        <v>13</v>
      </c>
      <c r="N20" s="35"/>
    </row>
    <row r="21" spans="1:14" ht="12.75">
      <c r="A21" s="24" t="s">
        <v>91</v>
      </c>
      <c r="B21" s="25">
        <v>12</v>
      </c>
      <c r="C21" s="25">
        <v>5</v>
      </c>
      <c r="D21" s="25">
        <v>50</v>
      </c>
      <c r="E21" s="25">
        <v>21</v>
      </c>
      <c r="F21" s="25">
        <v>55</v>
      </c>
      <c r="G21" s="25">
        <v>23</v>
      </c>
      <c r="H21" s="25">
        <v>37</v>
      </c>
      <c r="I21" s="25">
        <v>20</v>
      </c>
      <c r="J21" s="25">
        <v>34</v>
      </c>
      <c r="K21" s="25">
        <v>15</v>
      </c>
      <c r="L21" s="26">
        <v>15</v>
      </c>
      <c r="M21" s="25">
        <v>12</v>
      </c>
      <c r="N21" s="35"/>
    </row>
    <row r="22" spans="1:14" ht="12.75">
      <c r="A22" s="27" t="s">
        <v>85</v>
      </c>
      <c r="B22" s="25">
        <v>11</v>
      </c>
      <c r="C22" s="25">
        <v>3</v>
      </c>
      <c r="D22" s="25">
        <v>31</v>
      </c>
      <c r="E22" s="25">
        <v>14</v>
      </c>
      <c r="F22" s="25">
        <v>31</v>
      </c>
      <c r="G22" s="25">
        <v>15</v>
      </c>
      <c r="H22" s="25">
        <v>29</v>
      </c>
      <c r="I22" s="25">
        <v>15</v>
      </c>
      <c r="J22" s="25">
        <v>38</v>
      </c>
      <c r="K22" s="25">
        <v>22</v>
      </c>
      <c r="L22" s="26">
        <v>26</v>
      </c>
      <c r="M22" s="25">
        <v>18</v>
      </c>
      <c r="N22" s="35"/>
    </row>
    <row r="23" spans="1:14" ht="12.75">
      <c r="A23" s="24" t="s">
        <v>92</v>
      </c>
      <c r="B23" s="25">
        <v>29</v>
      </c>
      <c r="C23" s="25">
        <v>12</v>
      </c>
      <c r="D23" s="25">
        <v>77</v>
      </c>
      <c r="E23" s="25">
        <v>34</v>
      </c>
      <c r="F23" s="25">
        <v>105</v>
      </c>
      <c r="G23" s="25">
        <v>59</v>
      </c>
      <c r="H23" s="25">
        <v>75</v>
      </c>
      <c r="I23" s="25">
        <v>41</v>
      </c>
      <c r="J23" s="25">
        <v>58</v>
      </c>
      <c r="K23" s="25">
        <v>28</v>
      </c>
      <c r="L23" s="26">
        <v>33</v>
      </c>
      <c r="M23" s="25">
        <v>22</v>
      </c>
      <c r="N23" s="35"/>
    </row>
    <row r="24" spans="1:14" ht="12.75">
      <c r="A24" s="27" t="s">
        <v>85</v>
      </c>
      <c r="B24" s="25">
        <v>25</v>
      </c>
      <c r="C24" s="25">
        <v>14</v>
      </c>
      <c r="D24" s="25">
        <v>65</v>
      </c>
      <c r="E24" s="25">
        <v>30</v>
      </c>
      <c r="F24" s="25">
        <v>72</v>
      </c>
      <c r="G24" s="25">
        <v>37</v>
      </c>
      <c r="H24" s="25">
        <v>47</v>
      </c>
      <c r="I24" s="25">
        <v>24</v>
      </c>
      <c r="J24" s="25">
        <v>60</v>
      </c>
      <c r="K24" s="25">
        <v>32</v>
      </c>
      <c r="L24" s="26">
        <v>41</v>
      </c>
      <c r="M24" s="25">
        <v>24</v>
      </c>
      <c r="N24" s="35"/>
    </row>
    <row r="25" spans="1:14" ht="12.75">
      <c r="A25" s="24" t="s">
        <v>93</v>
      </c>
      <c r="B25" s="25">
        <v>24</v>
      </c>
      <c r="C25" s="25">
        <v>12</v>
      </c>
      <c r="D25" s="25">
        <v>59</v>
      </c>
      <c r="E25" s="25">
        <v>25</v>
      </c>
      <c r="F25" s="25">
        <v>75</v>
      </c>
      <c r="G25" s="25">
        <v>37</v>
      </c>
      <c r="H25" s="25">
        <v>52</v>
      </c>
      <c r="I25" s="25">
        <v>21</v>
      </c>
      <c r="J25" s="25">
        <v>44</v>
      </c>
      <c r="K25" s="25">
        <v>32</v>
      </c>
      <c r="L25" s="26">
        <v>34</v>
      </c>
      <c r="M25" s="25">
        <v>27</v>
      </c>
      <c r="N25" s="35"/>
    </row>
    <row r="26" spans="1:14" ht="12.75">
      <c r="A26" s="27" t="s">
        <v>85</v>
      </c>
      <c r="B26" s="25">
        <v>16</v>
      </c>
      <c r="C26" s="25">
        <v>6</v>
      </c>
      <c r="D26" s="25">
        <v>63</v>
      </c>
      <c r="E26" s="25">
        <v>26</v>
      </c>
      <c r="F26" s="25">
        <v>43</v>
      </c>
      <c r="G26" s="25">
        <v>24</v>
      </c>
      <c r="H26" s="25">
        <v>35</v>
      </c>
      <c r="I26" s="25">
        <v>21</v>
      </c>
      <c r="J26" s="25">
        <v>54</v>
      </c>
      <c r="K26" s="25">
        <v>28</v>
      </c>
      <c r="L26" s="26">
        <v>40</v>
      </c>
      <c r="M26" s="25">
        <v>32</v>
      </c>
      <c r="N26" s="35"/>
    </row>
    <row r="27" spans="1:14" ht="12.75">
      <c r="A27" s="24" t="s">
        <v>94</v>
      </c>
      <c r="B27" s="25">
        <v>23</v>
      </c>
      <c r="C27" s="25">
        <v>14</v>
      </c>
      <c r="D27" s="25">
        <v>50</v>
      </c>
      <c r="E27" s="25">
        <v>11</v>
      </c>
      <c r="F27" s="25">
        <v>66</v>
      </c>
      <c r="G27" s="25">
        <v>29</v>
      </c>
      <c r="H27" s="25">
        <v>60</v>
      </c>
      <c r="I27" s="25">
        <v>32</v>
      </c>
      <c r="J27" s="25">
        <v>54</v>
      </c>
      <c r="K27" s="25">
        <v>26</v>
      </c>
      <c r="L27" s="26">
        <v>44</v>
      </c>
      <c r="M27" s="25">
        <v>31</v>
      </c>
      <c r="N27" s="35"/>
    </row>
    <row r="28" spans="1:14" ht="12.75">
      <c r="A28" s="27" t="s">
        <v>85</v>
      </c>
      <c r="B28" s="25">
        <v>21</v>
      </c>
      <c r="C28" s="25">
        <v>8</v>
      </c>
      <c r="D28" s="25">
        <v>45</v>
      </c>
      <c r="E28" s="25">
        <v>23</v>
      </c>
      <c r="F28" s="25">
        <v>51</v>
      </c>
      <c r="G28" s="25">
        <v>15</v>
      </c>
      <c r="H28" s="25">
        <v>42</v>
      </c>
      <c r="I28" s="25">
        <v>30</v>
      </c>
      <c r="J28" s="25">
        <v>52</v>
      </c>
      <c r="K28" s="25">
        <v>22</v>
      </c>
      <c r="L28" s="26">
        <v>44</v>
      </c>
      <c r="M28" s="25">
        <v>28</v>
      </c>
      <c r="N28" s="35"/>
    </row>
    <row r="29" spans="1:14" ht="12.75">
      <c r="A29" s="24" t="s">
        <v>95</v>
      </c>
      <c r="B29" s="25">
        <v>20</v>
      </c>
      <c r="C29" s="25">
        <v>6</v>
      </c>
      <c r="D29" s="25">
        <v>66</v>
      </c>
      <c r="E29" s="25">
        <v>28</v>
      </c>
      <c r="F29" s="25">
        <v>56</v>
      </c>
      <c r="G29" s="25">
        <v>28</v>
      </c>
      <c r="H29" s="25">
        <v>62</v>
      </c>
      <c r="I29" s="25">
        <v>28</v>
      </c>
      <c r="J29" s="25">
        <v>45</v>
      </c>
      <c r="K29" s="25">
        <v>25</v>
      </c>
      <c r="L29" s="26">
        <v>33</v>
      </c>
      <c r="M29" s="25">
        <v>24</v>
      </c>
      <c r="N29" s="35"/>
    </row>
    <row r="30" spans="1:14" ht="12.75">
      <c r="A30" s="27" t="s">
        <v>85</v>
      </c>
      <c r="B30" s="25">
        <v>27</v>
      </c>
      <c r="C30" s="25">
        <v>15</v>
      </c>
      <c r="D30" s="25">
        <v>43</v>
      </c>
      <c r="E30" s="25">
        <v>16</v>
      </c>
      <c r="F30" s="25">
        <v>68</v>
      </c>
      <c r="G30" s="25">
        <v>40</v>
      </c>
      <c r="H30" s="25">
        <v>52</v>
      </c>
      <c r="I30" s="25">
        <v>26</v>
      </c>
      <c r="J30" s="25">
        <v>51</v>
      </c>
      <c r="K30" s="25">
        <v>26</v>
      </c>
      <c r="L30" s="26">
        <v>38</v>
      </c>
      <c r="M30" s="25">
        <v>21</v>
      </c>
      <c r="N30" s="35"/>
    </row>
    <row r="31" spans="1:14" ht="12.75">
      <c r="A31" s="20" t="s">
        <v>96</v>
      </c>
      <c r="B31" s="28">
        <f aca="true" t="shared" si="0" ref="B31:M32">SUM(B29,B27,B25,B23,B21,B19,B17,B15,B13,B11,B9)</f>
        <v>239</v>
      </c>
      <c r="C31" s="28">
        <f t="shared" si="0"/>
        <v>111</v>
      </c>
      <c r="D31" s="28">
        <f t="shared" si="0"/>
        <v>619</v>
      </c>
      <c r="E31" s="28">
        <f t="shared" si="0"/>
        <v>243</v>
      </c>
      <c r="F31" s="28">
        <f t="shared" si="0"/>
        <v>745</v>
      </c>
      <c r="G31" s="28">
        <f t="shared" si="0"/>
        <v>371</v>
      </c>
      <c r="H31" s="28">
        <f t="shared" si="0"/>
        <v>547</v>
      </c>
      <c r="I31" s="28">
        <f t="shared" si="0"/>
        <v>291</v>
      </c>
      <c r="J31" s="28">
        <f t="shared" si="0"/>
        <v>512</v>
      </c>
      <c r="K31" s="28">
        <f t="shared" si="0"/>
        <v>284</v>
      </c>
      <c r="L31" s="29">
        <f t="shared" si="0"/>
        <v>313</v>
      </c>
      <c r="M31" s="28">
        <f t="shared" si="0"/>
        <v>222</v>
      </c>
      <c r="N31" s="37"/>
    </row>
    <row r="32" spans="1:14" ht="12.75">
      <c r="A32" s="23" t="s">
        <v>85</v>
      </c>
      <c r="B32" s="21">
        <f>SUM(B30,B28,B26,B24,B22,B20,B18,B16,B14,B12,B10)</f>
        <v>213</v>
      </c>
      <c r="C32" s="21">
        <f t="shared" si="0"/>
        <v>101</v>
      </c>
      <c r="D32" s="21">
        <f t="shared" si="0"/>
        <v>484</v>
      </c>
      <c r="E32" s="21">
        <f t="shared" si="0"/>
        <v>215</v>
      </c>
      <c r="F32" s="21">
        <f t="shared" si="0"/>
        <v>569</v>
      </c>
      <c r="G32" s="21">
        <f t="shared" si="0"/>
        <v>269</v>
      </c>
      <c r="H32" s="21">
        <f t="shared" si="0"/>
        <v>463</v>
      </c>
      <c r="I32" s="21">
        <f t="shared" si="0"/>
        <v>265</v>
      </c>
      <c r="J32" s="21">
        <f t="shared" si="0"/>
        <v>529</v>
      </c>
      <c r="K32" s="21">
        <f t="shared" si="0"/>
        <v>276</v>
      </c>
      <c r="L32" s="22">
        <f t="shared" si="0"/>
        <v>380</v>
      </c>
      <c r="M32" s="21">
        <f>SUM(M30,M28,M26,M24,M22,M20,M18,M16,M14,M12,M10)</f>
        <v>255</v>
      </c>
      <c r="N32" s="37"/>
    </row>
    <row r="33" spans="1:14" ht="12.75">
      <c r="A33" s="20" t="s">
        <v>97</v>
      </c>
      <c r="B33" s="28">
        <f aca="true" t="shared" si="1" ref="B33:M33">SUM(B31,B7)</f>
        <v>678</v>
      </c>
      <c r="C33" s="28">
        <f t="shared" si="1"/>
        <v>304</v>
      </c>
      <c r="D33" s="28">
        <f t="shared" si="1"/>
        <v>1622</v>
      </c>
      <c r="E33" s="28">
        <f t="shared" si="1"/>
        <v>696</v>
      </c>
      <c r="F33" s="28">
        <f t="shared" si="1"/>
        <v>1780</v>
      </c>
      <c r="G33" s="28">
        <f t="shared" si="1"/>
        <v>841</v>
      </c>
      <c r="H33" s="28">
        <f t="shared" si="1"/>
        <v>1410</v>
      </c>
      <c r="I33" s="28">
        <f t="shared" si="1"/>
        <v>757</v>
      </c>
      <c r="J33" s="28">
        <f t="shared" si="1"/>
        <v>1236</v>
      </c>
      <c r="K33" s="28">
        <f t="shared" si="1"/>
        <v>671</v>
      </c>
      <c r="L33" s="29">
        <f t="shared" si="1"/>
        <v>784</v>
      </c>
      <c r="M33" s="28">
        <f t="shared" si="1"/>
        <v>532</v>
      </c>
      <c r="N33" s="37"/>
    </row>
    <row r="34" spans="1:14" ht="12.75">
      <c r="A34" s="23" t="s">
        <v>98</v>
      </c>
      <c r="B34" s="21">
        <f aca="true" t="shared" si="2" ref="B34:M34">SUM(B32,B8)</f>
        <v>596</v>
      </c>
      <c r="C34" s="21">
        <f t="shared" si="2"/>
        <v>284</v>
      </c>
      <c r="D34" s="21">
        <f t="shared" si="2"/>
        <v>1213</v>
      </c>
      <c r="E34" s="21">
        <f t="shared" si="2"/>
        <v>535</v>
      </c>
      <c r="F34" s="21">
        <f t="shared" si="2"/>
        <v>1309</v>
      </c>
      <c r="G34" s="21">
        <f t="shared" si="2"/>
        <v>625</v>
      </c>
      <c r="H34" s="21">
        <f t="shared" si="2"/>
        <v>1206</v>
      </c>
      <c r="I34" s="21">
        <f t="shared" si="2"/>
        <v>672</v>
      </c>
      <c r="J34" s="21">
        <f t="shared" si="2"/>
        <v>1356</v>
      </c>
      <c r="K34" s="21">
        <f t="shared" si="2"/>
        <v>730</v>
      </c>
      <c r="L34" s="22">
        <f t="shared" si="2"/>
        <v>940</v>
      </c>
      <c r="M34" s="21">
        <f t="shared" si="2"/>
        <v>590</v>
      </c>
      <c r="N34" s="37"/>
    </row>
  </sheetData>
  <sheetProtection/>
  <mergeCells count="8">
    <mergeCell ref="L1:N1"/>
    <mergeCell ref="A4:A5"/>
    <mergeCell ref="B4:C4"/>
    <mergeCell ref="D4:E4"/>
    <mergeCell ref="F4:G4"/>
    <mergeCell ref="H4:I4"/>
    <mergeCell ref="J4:K4"/>
    <mergeCell ref="L4:M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8"/>
  <sheetViews>
    <sheetView zoomScale="74" zoomScaleNormal="74" zoomScalePageLayoutView="0" workbookViewId="0" topLeftCell="A1">
      <selection activeCell="H21" sqref="H21"/>
    </sheetView>
  </sheetViews>
  <sheetFormatPr defaultColWidth="9.00390625" defaultRowHeight="12.75"/>
  <cols>
    <col min="1" max="1" width="67.75390625" style="0" customWidth="1"/>
    <col min="2" max="2" width="11.875" style="0" customWidth="1"/>
    <col min="3" max="3" width="16.875" style="0" customWidth="1"/>
    <col min="5" max="5" width="14.625" style="0" customWidth="1"/>
    <col min="6" max="6" width="12.875" style="0" customWidth="1"/>
  </cols>
  <sheetData>
    <row r="1" spans="1:6" ht="15.75">
      <c r="A1" s="16" t="s">
        <v>117</v>
      </c>
      <c r="B1" s="38"/>
      <c r="C1" s="38"/>
      <c r="D1" s="38"/>
      <c r="E1" s="38"/>
      <c r="F1" s="7" t="s">
        <v>118</v>
      </c>
    </row>
    <row r="2" spans="1:6" ht="12.75">
      <c r="A2" s="38"/>
      <c r="B2" s="38"/>
      <c r="C2" s="38"/>
      <c r="D2" s="38"/>
      <c r="E2" s="38"/>
      <c r="F2" s="38"/>
    </row>
    <row r="3" spans="1:6" ht="12.75">
      <c r="A3" s="38"/>
      <c r="C3" s="38"/>
      <c r="D3" s="38"/>
      <c r="E3" s="38"/>
      <c r="F3" s="38" t="s">
        <v>119</v>
      </c>
    </row>
    <row r="4" spans="1:6" ht="12.75">
      <c r="A4" s="39"/>
      <c r="B4" s="40"/>
      <c r="C4" s="41" t="s">
        <v>120</v>
      </c>
      <c r="D4" s="42"/>
      <c r="E4" s="43" t="s">
        <v>121</v>
      </c>
      <c r="F4" s="40"/>
    </row>
    <row r="5" spans="1:6" ht="12.75">
      <c r="A5" s="44"/>
      <c r="B5" s="45" t="s">
        <v>122</v>
      </c>
      <c r="C5" s="46" t="s">
        <v>167</v>
      </c>
      <c r="D5" s="47"/>
      <c r="E5" s="48" t="s">
        <v>123</v>
      </c>
      <c r="F5" s="49"/>
    </row>
    <row r="6" spans="1:6" ht="12.75">
      <c r="A6" s="44" t="s">
        <v>124</v>
      </c>
      <c r="B6" s="50" t="s">
        <v>125</v>
      </c>
      <c r="C6" s="46"/>
      <c r="D6" s="51" t="s">
        <v>126</v>
      </c>
      <c r="E6" s="39"/>
      <c r="F6" s="46" t="s">
        <v>127</v>
      </c>
    </row>
    <row r="7" spans="1:6" ht="12.75">
      <c r="A7" s="44"/>
      <c r="B7" s="46" t="s">
        <v>170</v>
      </c>
      <c r="C7" s="46" t="s">
        <v>128</v>
      </c>
      <c r="D7" s="46" t="s">
        <v>129</v>
      </c>
      <c r="E7" s="44" t="s">
        <v>19</v>
      </c>
      <c r="F7" s="46" t="s">
        <v>130</v>
      </c>
    </row>
    <row r="8" spans="1:6" ht="12.75">
      <c r="A8" s="52"/>
      <c r="B8" s="53"/>
      <c r="C8" s="53"/>
      <c r="D8" s="54"/>
      <c r="E8" s="52"/>
      <c r="F8" s="46" t="s">
        <v>169</v>
      </c>
    </row>
    <row r="9" spans="1:6" ht="12.75">
      <c r="A9" s="9">
        <v>0</v>
      </c>
      <c r="B9" s="9">
        <v>1</v>
      </c>
      <c r="C9" s="9">
        <v>2</v>
      </c>
      <c r="D9" s="9">
        <v>3</v>
      </c>
      <c r="E9" s="9">
        <v>4</v>
      </c>
      <c r="F9" s="9">
        <v>5</v>
      </c>
    </row>
    <row r="10" spans="1:10" ht="12.75">
      <c r="A10" s="55" t="s">
        <v>131</v>
      </c>
      <c r="B10" s="74">
        <v>7341.3</v>
      </c>
      <c r="C10" s="56">
        <v>682.12</v>
      </c>
      <c r="D10" s="9">
        <f>ROUND((C10/B10)*100,1)</f>
        <v>9.3</v>
      </c>
      <c r="E10" s="56">
        <v>255</v>
      </c>
      <c r="F10" s="56">
        <v>138</v>
      </c>
      <c r="J10" s="79"/>
    </row>
    <row r="11" spans="1:6" ht="12.75">
      <c r="A11" s="57" t="s">
        <v>132</v>
      </c>
      <c r="B11" s="9"/>
      <c r="C11" s="9"/>
      <c r="D11" s="9"/>
      <c r="E11" s="9"/>
      <c r="F11" s="9"/>
    </row>
    <row r="12" spans="1:6" ht="12.75">
      <c r="A12" s="57" t="s">
        <v>133</v>
      </c>
      <c r="B12" s="9">
        <v>537.83</v>
      </c>
      <c r="C12" s="58">
        <v>54.13</v>
      </c>
      <c r="D12" s="9">
        <f aca="true" t="shared" si="0" ref="D12:D22">ROUND((C12/B12)*100,1)</f>
        <v>10.1</v>
      </c>
      <c r="E12" s="9">
        <v>31</v>
      </c>
      <c r="F12" s="9">
        <v>26</v>
      </c>
    </row>
    <row r="13" spans="1:6" ht="12.75">
      <c r="A13" s="57" t="s">
        <v>134</v>
      </c>
      <c r="B13" s="80">
        <v>426.49</v>
      </c>
      <c r="C13" s="9">
        <v>160.41</v>
      </c>
      <c r="D13" s="9">
        <f t="shared" si="0"/>
        <v>37.6</v>
      </c>
      <c r="E13" s="9">
        <v>79</v>
      </c>
      <c r="F13" s="9">
        <v>20</v>
      </c>
    </row>
    <row r="14" spans="1:6" ht="12.75">
      <c r="A14" s="57" t="s">
        <v>135</v>
      </c>
      <c r="B14" s="80">
        <v>343.5</v>
      </c>
      <c r="C14" s="9">
        <v>54.38</v>
      </c>
      <c r="D14" s="9">
        <f t="shared" si="0"/>
        <v>15.8</v>
      </c>
      <c r="E14" s="9">
        <v>26</v>
      </c>
      <c r="F14" s="9">
        <v>20</v>
      </c>
    </row>
    <row r="15" spans="1:6" ht="12.75">
      <c r="A15" s="57" t="s">
        <v>136</v>
      </c>
      <c r="B15" s="75">
        <v>1964.97</v>
      </c>
      <c r="C15" s="80">
        <v>141.96</v>
      </c>
      <c r="D15" s="9">
        <f t="shared" si="0"/>
        <v>7.2</v>
      </c>
      <c r="E15" s="9">
        <v>91</v>
      </c>
      <c r="F15" s="9">
        <v>47</v>
      </c>
    </row>
    <row r="16" spans="1:6" ht="12.75">
      <c r="A16" s="57" t="s">
        <v>137</v>
      </c>
      <c r="B16" s="75">
        <v>112.77</v>
      </c>
      <c r="C16" s="9">
        <v>10.15</v>
      </c>
      <c r="D16" s="9">
        <f t="shared" si="0"/>
        <v>9</v>
      </c>
      <c r="E16" s="9">
        <v>3</v>
      </c>
      <c r="F16" s="9">
        <v>0</v>
      </c>
    </row>
    <row r="17" spans="1:6" ht="12.75">
      <c r="A17" s="57" t="s">
        <v>168</v>
      </c>
      <c r="B17" s="80">
        <v>2567.12</v>
      </c>
      <c r="C17" s="80">
        <v>260</v>
      </c>
      <c r="D17" s="9">
        <f t="shared" si="0"/>
        <v>10.1</v>
      </c>
      <c r="E17" s="9">
        <v>13</v>
      </c>
      <c r="F17" s="9">
        <v>13</v>
      </c>
    </row>
    <row r="18" spans="1:6" ht="12.75">
      <c r="A18" s="57" t="s">
        <v>138</v>
      </c>
      <c r="B18" s="75">
        <v>1100</v>
      </c>
      <c r="C18" s="9">
        <v>0</v>
      </c>
      <c r="D18" s="9">
        <f t="shared" si="0"/>
        <v>0</v>
      </c>
      <c r="E18" s="9">
        <v>9</v>
      </c>
      <c r="F18" s="9">
        <v>9</v>
      </c>
    </row>
    <row r="19" spans="1:6" ht="12.75">
      <c r="A19" s="57" t="s">
        <v>139</v>
      </c>
      <c r="B19" s="75">
        <v>8</v>
      </c>
      <c r="C19" s="83">
        <v>0.75</v>
      </c>
      <c r="D19" s="9">
        <f t="shared" si="0"/>
        <v>9.4</v>
      </c>
      <c r="E19" s="9">
        <v>2</v>
      </c>
      <c r="F19" s="9">
        <v>2</v>
      </c>
    </row>
    <row r="20" spans="1:6" ht="12.75">
      <c r="A20" s="59" t="s">
        <v>140</v>
      </c>
      <c r="B20" s="9">
        <v>2.38</v>
      </c>
      <c r="C20" s="80">
        <v>0.09</v>
      </c>
      <c r="D20" s="9">
        <f t="shared" si="0"/>
        <v>3.8</v>
      </c>
      <c r="E20" s="9">
        <v>0</v>
      </c>
      <c r="F20" s="9">
        <v>0</v>
      </c>
    </row>
    <row r="21" spans="1:6" ht="12.75">
      <c r="A21" s="59" t="s">
        <v>141</v>
      </c>
      <c r="B21" s="80">
        <v>3</v>
      </c>
      <c r="C21" s="80">
        <v>0.25</v>
      </c>
      <c r="D21" s="9">
        <f t="shared" si="0"/>
        <v>8.3</v>
      </c>
      <c r="E21" s="9">
        <v>1</v>
      </c>
      <c r="F21" s="9">
        <v>1</v>
      </c>
    </row>
    <row r="22" spans="1:6" ht="12.75">
      <c r="A22" s="59" t="s">
        <v>157</v>
      </c>
      <c r="B22" s="60">
        <v>275.24</v>
      </c>
      <c r="C22" s="9">
        <v>0</v>
      </c>
      <c r="D22" s="9">
        <f t="shared" si="0"/>
        <v>0</v>
      </c>
      <c r="E22" s="9">
        <v>0</v>
      </c>
      <c r="F22" s="9">
        <v>0</v>
      </c>
    </row>
    <row r="23" spans="1:6" s="8" customFormat="1" ht="12.75">
      <c r="A23" s="71"/>
      <c r="B23" s="69"/>
      <c r="C23" s="69"/>
      <c r="D23" s="69"/>
      <c r="E23" s="69"/>
      <c r="F23" s="69"/>
    </row>
    <row r="24" spans="1:6" s="8" customFormat="1" ht="12.75">
      <c r="A24" s="71"/>
      <c r="B24" s="69"/>
      <c r="C24" s="69"/>
      <c r="D24" s="69"/>
      <c r="E24" s="69"/>
      <c r="F24" s="69"/>
    </row>
    <row r="25" spans="1:6" s="8" customFormat="1" ht="12.75">
      <c r="A25" s="71"/>
      <c r="B25" s="69"/>
      <c r="C25" s="69"/>
      <c r="D25" s="69"/>
      <c r="E25" s="69"/>
      <c r="F25" s="69"/>
    </row>
    <row r="26" spans="1:6" s="8" customFormat="1" ht="12.75">
      <c r="A26"/>
      <c r="B26" s="69"/>
      <c r="C26" s="69"/>
      <c r="D26" s="69"/>
      <c r="E26" s="69"/>
      <c r="F26" s="69"/>
    </row>
    <row r="28" ht="12.75">
      <c r="B28" t="s">
        <v>149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24"/>
  <sheetViews>
    <sheetView zoomScale="86" zoomScaleNormal="86" zoomScalePageLayoutView="0" workbookViewId="0" topLeftCell="A1">
      <selection activeCell="B30" sqref="B30"/>
    </sheetView>
  </sheetViews>
  <sheetFormatPr defaultColWidth="9.00390625" defaultRowHeight="12.75"/>
  <cols>
    <col min="1" max="1" width="50.875" style="0" customWidth="1"/>
    <col min="2" max="2" width="39.25390625" style="0" customWidth="1"/>
    <col min="3" max="3" width="6.00390625" style="0" customWidth="1"/>
  </cols>
  <sheetData>
    <row r="1" spans="1:2" ht="15.75">
      <c r="A1" s="123" t="s">
        <v>153</v>
      </c>
      <c r="B1" s="125"/>
    </row>
    <row r="2" ht="15.75">
      <c r="A2" s="16" t="s">
        <v>152</v>
      </c>
    </row>
    <row r="4" spans="1:2" ht="12.75">
      <c r="A4" s="117" t="s">
        <v>124</v>
      </c>
      <c r="B4" s="61" t="s">
        <v>151</v>
      </c>
    </row>
    <row r="5" spans="1:2" ht="12.75">
      <c r="A5" s="118"/>
      <c r="B5" s="25" t="s">
        <v>171</v>
      </c>
    </row>
    <row r="6" spans="1:2" ht="12.75">
      <c r="A6" s="19">
        <v>0</v>
      </c>
      <c r="B6" s="19">
        <v>2</v>
      </c>
    </row>
    <row r="7" spans="1:2" ht="12.75">
      <c r="A7" s="62" t="s">
        <v>142</v>
      </c>
      <c r="B7" s="86">
        <v>3017.7</v>
      </c>
    </row>
    <row r="8" spans="1:2" ht="12.75">
      <c r="A8" s="63" t="s">
        <v>143</v>
      </c>
      <c r="B8" s="64"/>
    </row>
    <row r="9" spans="1:2" ht="12.75">
      <c r="A9" s="18" t="s">
        <v>148</v>
      </c>
      <c r="B9" s="85">
        <v>2139.1</v>
      </c>
    </row>
    <row r="10" spans="1:2" ht="12.75">
      <c r="A10" s="18" t="s">
        <v>172</v>
      </c>
      <c r="B10" s="19">
        <v>54.1</v>
      </c>
    </row>
    <row r="11" spans="1:2" ht="12.75">
      <c r="A11" s="18" t="s">
        <v>144</v>
      </c>
      <c r="B11" s="19">
        <v>160.4</v>
      </c>
    </row>
    <row r="12" spans="1:2" ht="12.75">
      <c r="A12" s="18" t="s">
        <v>135</v>
      </c>
      <c r="B12" s="19">
        <v>54.4</v>
      </c>
    </row>
    <row r="13" spans="1:2" ht="12.75">
      <c r="A13" s="18" t="s">
        <v>173</v>
      </c>
      <c r="B13" s="19">
        <v>10.1</v>
      </c>
    </row>
    <row r="14" spans="1:2" ht="12.75">
      <c r="A14" s="18" t="s">
        <v>174</v>
      </c>
      <c r="B14" s="19">
        <v>141.2</v>
      </c>
    </row>
    <row r="15" spans="1:2" ht="12.75">
      <c r="A15" s="65" t="s">
        <v>175</v>
      </c>
      <c r="B15" s="84">
        <v>260</v>
      </c>
    </row>
    <row r="16" spans="1:2" ht="12.75">
      <c r="A16" s="66" t="s">
        <v>145</v>
      </c>
      <c r="B16" s="61">
        <v>0</v>
      </c>
    </row>
    <row r="17" spans="1:2" ht="12.75">
      <c r="A17" s="67" t="s">
        <v>146</v>
      </c>
      <c r="B17" s="68"/>
    </row>
    <row r="18" ht="12.75">
      <c r="B18" s="8"/>
    </row>
    <row r="20" ht="12.75">
      <c r="A20" t="s">
        <v>147</v>
      </c>
    </row>
    <row r="21" ht="12.75">
      <c r="A21" t="s">
        <v>150</v>
      </c>
    </row>
    <row r="22" ht="12.75">
      <c r="A22" t="s">
        <v>176</v>
      </c>
    </row>
    <row r="24" ht="12.75">
      <c r="B24" s="8"/>
    </row>
  </sheetData>
  <sheetProtection/>
  <mergeCells count="2">
    <mergeCell ref="A1:B1"/>
    <mergeCell ref="A4:A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9" sqref="H1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zoomScale="75" zoomScaleNormal="75" zoomScalePageLayoutView="0" workbookViewId="0" topLeftCell="A1">
      <selection activeCell="C30" sqref="C30"/>
    </sheetView>
  </sheetViews>
  <sheetFormatPr defaultColWidth="9.00390625" defaultRowHeight="12.75"/>
  <cols>
    <col min="1" max="1" width="28.875" style="0" customWidth="1"/>
    <col min="4" max="4" width="16.375" style="0" customWidth="1"/>
    <col min="7" max="7" width="16.375" style="0" customWidth="1"/>
    <col min="8" max="8" width="7.375" style="0" customWidth="1"/>
    <col min="9" max="9" width="7.25390625" style="0" customWidth="1"/>
    <col min="10" max="10" width="7.125" style="0" customWidth="1"/>
    <col min="11" max="11" width="7.875" style="0" customWidth="1"/>
  </cols>
  <sheetData>
    <row r="1" ht="12.75">
      <c r="F1" s="6"/>
    </row>
    <row r="2" ht="12.75">
      <c r="F2" s="6"/>
    </row>
    <row r="3" ht="12.75">
      <c r="F3" s="6"/>
    </row>
    <row r="4" ht="12.75">
      <c r="F4" s="6"/>
    </row>
    <row r="5" ht="12.75">
      <c r="F5" s="6"/>
    </row>
    <row r="6" ht="12.75">
      <c r="F6" s="6"/>
    </row>
    <row r="7" spans="3:11" ht="15.75">
      <c r="C7" s="91" t="s">
        <v>24</v>
      </c>
      <c r="D7" s="91"/>
      <c r="E7" s="91"/>
      <c r="F7" s="91"/>
      <c r="G7" s="91"/>
      <c r="J7" s="92" t="s">
        <v>28</v>
      </c>
      <c r="K7" s="92"/>
    </row>
    <row r="8" ht="12.75">
      <c r="F8" s="6"/>
    </row>
    <row r="9" ht="12.75">
      <c r="F9" s="6"/>
    </row>
    <row r="10" spans="1:11" ht="15">
      <c r="A10" s="93" t="s">
        <v>22</v>
      </c>
      <c r="B10" s="96" t="s">
        <v>21</v>
      </c>
      <c r="C10" s="97"/>
      <c r="D10" s="97"/>
      <c r="E10" s="97"/>
      <c r="F10" s="97"/>
      <c r="G10" s="98"/>
      <c r="H10" s="87" t="s">
        <v>20</v>
      </c>
      <c r="I10" s="88"/>
      <c r="J10" s="87" t="s">
        <v>31</v>
      </c>
      <c r="K10" s="88"/>
    </row>
    <row r="11" spans="1:11" ht="15">
      <c r="A11" s="94"/>
      <c r="B11" s="96" t="s">
        <v>156</v>
      </c>
      <c r="C11" s="97"/>
      <c r="D11" s="98"/>
      <c r="E11" s="96" t="s">
        <v>159</v>
      </c>
      <c r="F11" s="97"/>
      <c r="G11" s="98"/>
      <c r="H11" s="89"/>
      <c r="I11" s="90"/>
      <c r="J11" s="89"/>
      <c r="K11" s="90"/>
    </row>
    <row r="12" spans="1:11" ht="15">
      <c r="A12" s="95"/>
      <c r="B12" s="4" t="s">
        <v>19</v>
      </c>
      <c r="C12" s="4" t="s">
        <v>18</v>
      </c>
      <c r="D12" s="4" t="s">
        <v>17</v>
      </c>
      <c r="E12" s="4" t="s">
        <v>19</v>
      </c>
      <c r="F12" s="4" t="s">
        <v>18</v>
      </c>
      <c r="G12" s="4" t="s">
        <v>17</v>
      </c>
      <c r="H12" s="5" t="s">
        <v>16</v>
      </c>
      <c r="I12" s="5" t="s">
        <v>15</v>
      </c>
      <c r="J12" s="5" t="s">
        <v>14</v>
      </c>
      <c r="K12" s="5" t="s">
        <v>13</v>
      </c>
    </row>
    <row r="13" spans="1:11" ht="15">
      <c r="A13" s="4">
        <v>0</v>
      </c>
      <c r="B13" s="4">
        <v>1</v>
      </c>
      <c r="C13" s="4">
        <v>2</v>
      </c>
      <c r="D13" s="4">
        <v>3</v>
      </c>
      <c r="E13" s="4">
        <v>4</v>
      </c>
      <c r="F13" s="4">
        <v>5</v>
      </c>
      <c r="G13" s="4">
        <v>6</v>
      </c>
      <c r="H13" s="4">
        <v>7</v>
      </c>
      <c r="I13" s="4">
        <v>8</v>
      </c>
      <c r="J13" s="4">
        <v>9</v>
      </c>
      <c r="K13" s="4">
        <v>10</v>
      </c>
    </row>
    <row r="14" spans="1:11" ht="15.75">
      <c r="A14" s="1" t="s">
        <v>12</v>
      </c>
      <c r="B14" s="2">
        <v>3766</v>
      </c>
      <c r="C14" s="2">
        <v>1910</v>
      </c>
      <c r="D14" s="2">
        <f aca="true" t="shared" si="0" ref="D14:D27">ROUND((C14/B14)*100,1)</f>
        <v>50.7</v>
      </c>
      <c r="E14" s="2">
        <v>3495</v>
      </c>
      <c r="F14" s="2">
        <v>1815</v>
      </c>
      <c r="G14" s="2">
        <f aca="true" t="shared" si="1" ref="G14:G27">ROUND((F14/E14)*100,1)</f>
        <v>51.9</v>
      </c>
      <c r="H14" s="15">
        <f aca="true" t="shared" si="2" ref="H14:H27">ROUND((E14/B14)*100,1)</f>
        <v>92.8</v>
      </c>
      <c r="I14" s="2">
        <f aca="true" t="shared" si="3" ref="I14:I27">ROUND((F14/C14)*100,1)</f>
        <v>95</v>
      </c>
      <c r="J14" s="2">
        <f aca="true" t="shared" si="4" ref="J14:J27">E14-B14</f>
        <v>-271</v>
      </c>
      <c r="K14" s="2">
        <f aca="true" t="shared" si="5" ref="K14:K27">F14-C14</f>
        <v>-95</v>
      </c>
    </row>
    <row r="15" spans="1:11" ht="15">
      <c r="A15" s="3" t="s">
        <v>11</v>
      </c>
      <c r="B15" s="4">
        <v>260</v>
      </c>
      <c r="C15" s="4">
        <v>135</v>
      </c>
      <c r="D15" s="4">
        <f t="shared" si="0"/>
        <v>51.9</v>
      </c>
      <c r="E15" s="4">
        <v>268</v>
      </c>
      <c r="F15" s="4">
        <v>147</v>
      </c>
      <c r="G15" s="4">
        <f t="shared" si="1"/>
        <v>54.9</v>
      </c>
      <c r="H15" s="81">
        <f t="shared" si="2"/>
        <v>103.1</v>
      </c>
      <c r="I15" s="4">
        <f t="shared" si="3"/>
        <v>108.9</v>
      </c>
      <c r="J15" s="4">
        <f t="shared" si="4"/>
        <v>8</v>
      </c>
      <c r="K15" s="4">
        <f t="shared" si="5"/>
        <v>12</v>
      </c>
    </row>
    <row r="16" spans="1:11" ht="15">
      <c r="A16" s="3" t="s">
        <v>10</v>
      </c>
      <c r="B16" s="4">
        <v>179</v>
      </c>
      <c r="C16" s="4">
        <v>92</v>
      </c>
      <c r="D16" s="4">
        <f t="shared" si="0"/>
        <v>51.4</v>
      </c>
      <c r="E16" s="4">
        <v>171</v>
      </c>
      <c r="F16" s="4">
        <v>89</v>
      </c>
      <c r="G16" s="4">
        <f t="shared" si="1"/>
        <v>52</v>
      </c>
      <c r="H16" s="81">
        <f t="shared" si="2"/>
        <v>95.5</v>
      </c>
      <c r="I16" s="81">
        <f t="shared" si="3"/>
        <v>96.7</v>
      </c>
      <c r="J16" s="4">
        <f t="shared" si="4"/>
        <v>-8</v>
      </c>
      <c r="K16" s="4">
        <f t="shared" si="5"/>
        <v>-3</v>
      </c>
    </row>
    <row r="17" spans="1:11" ht="15">
      <c r="A17" s="3" t="s">
        <v>9</v>
      </c>
      <c r="B17" s="4">
        <v>126</v>
      </c>
      <c r="C17" s="4">
        <v>70</v>
      </c>
      <c r="D17" s="4">
        <f t="shared" si="0"/>
        <v>55.6</v>
      </c>
      <c r="E17" s="4">
        <v>133</v>
      </c>
      <c r="F17" s="4">
        <v>68</v>
      </c>
      <c r="G17" s="4">
        <f t="shared" si="1"/>
        <v>51.1</v>
      </c>
      <c r="H17" s="81">
        <f t="shared" si="2"/>
        <v>105.6</v>
      </c>
      <c r="I17" s="4">
        <f t="shared" si="3"/>
        <v>97.1</v>
      </c>
      <c r="J17" s="4">
        <f t="shared" si="4"/>
        <v>7</v>
      </c>
      <c r="K17" s="4">
        <f t="shared" si="5"/>
        <v>-2</v>
      </c>
    </row>
    <row r="18" spans="1:11" ht="15">
      <c r="A18" s="3" t="s">
        <v>8</v>
      </c>
      <c r="B18" s="4">
        <v>302</v>
      </c>
      <c r="C18" s="4">
        <v>161</v>
      </c>
      <c r="D18" s="4">
        <f t="shared" si="0"/>
        <v>53.3</v>
      </c>
      <c r="E18" s="4">
        <v>253</v>
      </c>
      <c r="F18" s="4">
        <v>140</v>
      </c>
      <c r="G18" s="4">
        <f t="shared" si="1"/>
        <v>55.3</v>
      </c>
      <c r="H18" s="81">
        <f t="shared" si="2"/>
        <v>83.8</v>
      </c>
      <c r="I18" s="81">
        <f t="shared" si="3"/>
        <v>87</v>
      </c>
      <c r="J18" s="4">
        <f t="shared" si="4"/>
        <v>-49</v>
      </c>
      <c r="K18" s="4">
        <f t="shared" si="5"/>
        <v>-21</v>
      </c>
    </row>
    <row r="19" spans="1:11" ht="15">
      <c r="A19" s="3" t="s">
        <v>7</v>
      </c>
      <c r="B19" s="4">
        <v>266</v>
      </c>
      <c r="C19" s="4">
        <v>134</v>
      </c>
      <c r="D19" s="4">
        <f t="shared" si="0"/>
        <v>50.4</v>
      </c>
      <c r="E19" s="4">
        <v>239</v>
      </c>
      <c r="F19" s="4">
        <v>124</v>
      </c>
      <c r="G19" s="4">
        <f t="shared" si="1"/>
        <v>51.9</v>
      </c>
      <c r="H19" s="81">
        <f t="shared" si="2"/>
        <v>89.8</v>
      </c>
      <c r="I19" s="81">
        <f t="shared" si="3"/>
        <v>92.5</v>
      </c>
      <c r="J19" s="4">
        <f t="shared" si="4"/>
        <v>-27</v>
      </c>
      <c r="K19" s="4">
        <f t="shared" si="5"/>
        <v>-10</v>
      </c>
    </row>
    <row r="20" spans="1:11" ht="15">
      <c r="A20" s="3" t="s">
        <v>6</v>
      </c>
      <c r="B20" s="4">
        <v>154</v>
      </c>
      <c r="C20" s="4">
        <v>86</v>
      </c>
      <c r="D20" s="4">
        <f t="shared" si="0"/>
        <v>55.8</v>
      </c>
      <c r="E20" s="4">
        <v>137</v>
      </c>
      <c r="F20" s="4">
        <v>76</v>
      </c>
      <c r="G20" s="4">
        <f t="shared" si="1"/>
        <v>55.5</v>
      </c>
      <c r="H20" s="81">
        <f t="shared" si="2"/>
        <v>89</v>
      </c>
      <c r="I20" s="81">
        <f t="shared" si="3"/>
        <v>88.4</v>
      </c>
      <c r="J20" s="4">
        <f t="shared" si="4"/>
        <v>-17</v>
      </c>
      <c r="K20" s="4">
        <f t="shared" si="5"/>
        <v>-10</v>
      </c>
    </row>
    <row r="21" spans="1:11" ht="15">
      <c r="A21" s="3" t="s">
        <v>5</v>
      </c>
      <c r="B21" s="4">
        <v>161</v>
      </c>
      <c r="C21" s="4">
        <v>81</v>
      </c>
      <c r="D21" s="4">
        <f t="shared" si="0"/>
        <v>50.3</v>
      </c>
      <c r="E21" s="4">
        <v>144</v>
      </c>
      <c r="F21" s="4">
        <v>78</v>
      </c>
      <c r="G21" s="4">
        <f t="shared" si="1"/>
        <v>54.2</v>
      </c>
      <c r="H21" s="81">
        <f t="shared" si="2"/>
        <v>89.4</v>
      </c>
      <c r="I21" s="81">
        <f t="shared" si="3"/>
        <v>96.3</v>
      </c>
      <c r="J21" s="4">
        <f t="shared" si="4"/>
        <v>-17</v>
      </c>
      <c r="K21" s="4">
        <f t="shared" si="5"/>
        <v>-3</v>
      </c>
    </row>
    <row r="22" spans="1:11" ht="15">
      <c r="A22" s="3" t="s">
        <v>4</v>
      </c>
      <c r="B22" s="4">
        <v>311</v>
      </c>
      <c r="C22" s="4">
        <v>161</v>
      </c>
      <c r="D22" s="4">
        <f t="shared" si="0"/>
        <v>51.8</v>
      </c>
      <c r="E22" s="4">
        <v>271</v>
      </c>
      <c r="F22" s="4">
        <v>139</v>
      </c>
      <c r="G22" s="4">
        <f t="shared" si="1"/>
        <v>51.3</v>
      </c>
      <c r="H22" s="81">
        <f t="shared" si="2"/>
        <v>87.1</v>
      </c>
      <c r="I22" s="4">
        <f t="shared" si="3"/>
        <v>86.3</v>
      </c>
      <c r="J22" s="4">
        <f t="shared" si="4"/>
        <v>-40</v>
      </c>
      <c r="K22" s="4">
        <f t="shared" si="5"/>
        <v>-22</v>
      </c>
    </row>
    <row r="23" spans="1:11" ht="15">
      <c r="A23" s="3" t="s">
        <v>3</v>
      </c>
      <c r="B23" s="4">
        <v>246</v>
      </c>
      <c r="C23" s="4">
        <v>134</v>
      </c>
      <c r="D23" s="4">
        <f t="shared" si="0"/>
        <v>54.5</v>
      </c>
      <c r="E23" s="4">
        <v>215</v>
      </c>
      <c r="F23" s="4">
        <v>119</v>
      </c>
      <c r="G23" s="4">
        <f t="shared" si="1"/>
        <v>55.3</v>
      </c>
      <c r="H23" s="81">
        <f t="shared" si="2"/>
        <v>87.4</v>
      </c>
      <c r="I23" s="81">
        <f t="shared" si="3"/>
        <v>88.8</v>
      </c>
      <c r="J23" s="4">
        <f t="shared" si="4"/>
        <v>-31</v>
      </c>
      <c r="K23" s="4">
        <f t="shared" si="5"/>
        <v>-15</v>
      </c>
    </row>
    <row r="24" spans="1:11" ht="15">
      <c r="A24" s="3" t="s">
        <v>2</v>
      </c>
      <c r="B24" s="4">
        <v>256</v>
      </c>
      <c r="C24" s="4">
        <v>129</v>
      </c>
      <c r="D24" s="4">
        <f t="shared" si="0"/>
        <v>50.4</v>
      </c>
      <c r="E24" s="4">
        <v>229</v>
      </c>
      <c r="F24" s="4">
        <v>117</v>
      </c>
      <c r="G24" s="4">
        <f t="shared" si="1"/>
        <v>51.1</v>
      </c>
      <c r="H24" s="81">
        <f t="shared" si="2"/>
        <v>89.5</v>
      </c>
      <c r="I24" s="4">
        <f t="shared" si="3"/>
        <v>90.7</v>
      </c>
      <c r="J24" s="4">
        <f t="shared" si="4"/>
        <v>-27</v>
      </c>
      <c r="K24" s="4">
        <f t="shared" si="5"/>
        <v>-12</v>
      </c>
    </row>
    <row r="25" spans="1:11" ht="15">
      <c r="A25" s="3" t="s">
        <v>25</v>
      </c>
      <c r="B25" s="4">
        <v>232</v>
      </c>
      <c r="C25" s="4">
        <v>118</v>
      </c>
      <c r="D25" s="4">
        <f t="shared" si="0"/>
        <v>50.9</v>
      </c>
      <c r="E25" s="4">
        <v>247</v>
      </c>
      <c r="F25" s="4">
        <v>128</v>
      </c>
      <c r="G25" s="4">
        <f t="shared" si="1"/>
        <v>51.8</v>
      </c>
      <c r="H25" s="81">
        <f t="shared" si="2"/>
        <v>106.5</v>
      </c>
      <c r="I25" s="4">
        <f t="shared" si="3"/>
        <v>108.5</v>
      </c>
      <c r="J25" s="4">
        <f t="shared" si="4"/>
        <v>15</v>
      </c>
      <c r="K25" s="4">
        <f t="shared" si="5"/>
        <v>10</v>
      </c>
    </row>
    <row r="26" spans="1:11" ht="15.75">
      <c r="A26" s="1" t="s">
        <v>1</v>
      </c>
      <c r="B26" s="2">
        <f>SUM(B15:B25)</f>
        <v>2493</v>
      </c>
      <c r="C26" s="2">
        <f>SUM(C15:C25)</f>
        <v>1301</v>
      </c>
      <c r="D26" s="2">
        <f t="shared" si="0"/>
        <v>52.2</v>
      </c>
      <c r="E26" s="2">
        <f>SUM(E15:E25)</f>
        <v>2307</v>
      </c>
      <c r="F26" s="2">
        <f>SUM(F15:F25)</f>
        <v>1225</v>
      </c>
      <c r="G26" s="2">
        <f t="shared" si="1"/>
        <v>53.1</v>
      </c>
      <c r="H26" s="15">
        <f t="shared" si="2"/>
        <v>92.5</v>
      </c>
      <c r="I26" s="15">
        <f t="shared" si="3"/>
        <v>94.2</v>
      </c>
      <c r="J26" s="2">
        <f t="shared" si="4"/>
        <v>-186</v>
      </c>
      <c r="K26" s="2">
        <f t="shared" si="5"/>
        <v>-76</v>
      </c>
    </row>
    <row r="27" spans="1:11" ht="15.75">
      <c r="A27" s="1" t="s">
        <v>0</v>
      </c>
      <c r="B27" s="2">
        <f>SUM(B26,B14)</f>
        <v>6259</v>
      </c>
      <c r="C27" s="2">
        <f>SUM(C26,C14)</f>
        <v>3211</v>
      </c>
      <c r="D27" s="2">
        <f t="shared" si="0"/>
        <v>51.3</v>
      </c>
      <c r="E27" s="2">
        <f>SUM(E26,E14)</f>
        <v>5802</v>
      </c>
      <c r="F27" s="2">
        <f>SUM(F26,F14)</f>
        <v>3040</v>
      </c>
      <c r="G27" s="2">
        <f t="shared" si="1"/>
        <v>52.4</v>
      </c>
      <c r="H27" s="15">
        <f t="shared" si="2"/>
        <v>92.7</v>
      </c>
      <c r="I27" s="15">
        <f t="shared" si="3"/>
        <v>94.7</v>
      </c>
      <c r="J27" s="2">
        <f t="shared" si="4"/>
        <v>-457</v>
      </c>
      <c r="K27" s="2">
        <f t="shared" si="5"/>
        <v>-171</v>
      </c>
    </row>
  </sheetData>
  <sheetProtection/>
  <mergeCells count="8">
    <mergeCell ref="J7:K7"/>
    <mergeCell ref="A10:A12"/>
    <mergeCell ref="B10:G10"/>
    <mergeCell ref="H10:I11"/>
    <mergeCell ref="J10:K11"/>
    <mergeCell ref="B11:D11"/>
    <mergeCell ref="E11:G11"/>
    <mergeCell ref="C7:G7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7"/>
  <sheetViews>
    <sheetView zoomScale="75" zoomScaleNormal="75" zoomScalePageLayoutView="0" workbookViewId="0" topLeftCell="A1">
      <selection activeCell="D31" sqref="D31"/>
    </sheetView>
  </sheetViews>
  <sheetFormatPr defaultColWidth="9.00390625" defaultRowHeight="12.75"/>
  <cols>
    <col min="1" max="1" width="28.125" style="0" customWidth="1"/>
    <col min="4" max="4" width="16.25390625" style="0" customWidth="1"/>
    <col min="7" max="7" width="17.25390625" style="0" customWidth="1"/>
    <col min="8" max="8" width="8.875" style="0" customWidth="1"/>
    <col min="9" max="9" width="9.75390625" style="0" customWidth="1"/>
    <col min="10" max="10" width="7.625" style="0" customWidth="1"/>
    <col min="11" max="11" width="8.25390625" style="0" customWidth="1"/>
  </cols>
  <sheetData>
    <row r="1" ht="12.75">
      <c r="F1" s="6"/>
    </row>
    <row r="2" ht="12.75">
      <c r="F2" s="6"/>
    </row>
    <row r="3" ht="12.75">
      <c r="F3" s="6"/>
    </row>
    <row r="4" ht="12.75">
      <c r="F4" s="6"/>
    </row>
    <row r="5" ht="12.75">
      <c r="F5" s="6"/>
    </row>
    <row r="6" ht="12.75">
      <c r="F6" s="6"/>
    </row>
    <row r="7" spans="3:11" ht="15.75">
      <c r="C7" s="91" t="s">
        <v>26</v>
      </c>
      <c r="D7" s="91"/>
      <c r="E7" s="91"/>
      <c r="F7" s="91"/>
      <c r="G7" s="91"/>
      <c r="J7" s="92" t="s">
        <v>27</v>
      </c>
      <c r="K7" s="92"/>
    </row>
    <row r="8" ht="12.75">
      <c r="F8" s="6"/>
    </row>
    <row r="9" ht="12.75">
      <c r="F9" s="6"/>
    </row>
    <row r="10" spans="1:11" ht="15">
      <c r="A10" s="93" t="s">
        <v>22</v>
      </c>
      <c r="B10" s="96" t="s">
        <v>21</v>
      </c>
      <c r="C10" s="97"/>
      <c r="D10" s="97"/>
      <c r="E10" s="97"/>
      <c r="F10" s="97"/>
      <c r="G10" s="98"/>
      <c r="H10" s="99" t="s">
        <v>20</v>
      </c>
      <c r="I10" s="99"/>
      <c r="J10" s="87" t="s">
        <v>31</v>
      </c>
      <c r="K10" s="88"/>
    </row>
    <row r="11" spans="1:11" ht="15">
      <c r="A11" s="94"/>
      <c r="B11" s="96" t="s">
        <v>156</v>
      </c>
      <c r="C11" s="97"/>
      <c r="D11" s="98"/>
      <c r="E11" s="96" t="s">
        <v>160</v>
      </c>
      <c r="F11" s="97"/>
      <c r="G11" s="98"/>
      <c r="H11" s="99"/>
      <c r="I11" s="99"/>
      <c r="J11" s="89"/>
      <c r="K11" s="90"/>
    </row>
    <row r="12" spans="1:11" ht="15">
      <c r="A12" s="95"/>
      <c r="B12" s="4" t="s">
        <v>19</v>
      </c>
      <c r="C12" s="4" t="s">
        <v>18</v>
      </c>
      <c r="D12" s="4" t="s">
        <v>17</v>
      </c>
      <c r="E12" s="4" t="s">
        <v>19</v>
      </c>
      <c r="F12" s="4" t="s">
        <v>18</v>
      </c>
      <c r="G12" s="4" t="s">
        <v>17</v>
      </c>
      <c r="H12" s="5" t="s">
        <v>16</v>
      </c>
      <c r="I12" s="5" t="s">
        <v>15</v>
      </c>
      <c r="J12" s="5" t="s">
        <v>14</v>
      </c>
      <c r="K12" s="5" t="s">
        <v>13</v>
      </c>
    </row>
    <row r="13" spans="1:11" ht="15">
      <c r="A13" s="4">
        <v>0</v>
      </c>
      <c r="B13" s="4">
        <v>1</v>
      </c>
      <c r="C13" s="4">
        <v>2</v>
      </c>
      <c r="D13" s="4">
        <v>3</v>
      </c>
      <c r="E13" s="4">
        <v>4</v>
      </c>
      <c r="F13" s="4">
        <v>5</v>
      </c>
      <c r="G13" s="4">
        <v>6</v>
      </c>
      <c r="H13" s="4">
        <v>7</v>
      </c>
      <c r="I13" s="4">
        <v>8</v>
      </c>
      <c r="J13" s="4">
        <v>9</v>
      </c>
      <c r="K13" s="4">
        <v>10</v>
      </c>
    </row>
    <row r="14" spans="1:11" ht="15.75">
      <c r="A14" s="1" t="s">
        <v>12</v>
      </c>
      <c r="B14" s="2">
        <v>769</v>
      </c>
      <c r="C14" s="2">
        <v>369</v>
      </c>
      <c r="D14" s="2">
        <f aca="true" t="shared" si="0" ref="D14:D27">ROUND((C14/B14)*100,1)</f>
        <v>48</v>
      </c>
      <c r="E14" s="2">
        <v>487</v>
      </c>
      <c r="F14" s="2">
        <v>240</v>
      </c>
      <c r="G14" s="2">
        <f aca="true" t="shared" si="1" ref="G14:G27">ROUND((F14/E14)*100,1)</f>
        <v>49.3</v>
      </c>
      <c r="H14" s="15">
        <f aca="true" t="shared" si="2" ref="H14:H27">ROUND((E14/B14)*100,1)</f>
        <v>63.3</v>
      </c>
      <c r="I14" s="15">
        <f aca="true" t="shared" si="3" ref="I14:I27">ROUND((F14/C14)*100,1)</f>
        <v>65</v>
      </c>
      <c r="J14" s="2">
        <f aca="true" t="shared" si="4" ref="J14:J27">E14-B14</f>
        <v>-282</v>
      </c>
      <c r="K14" s="2">
        <f aca="true" t="shared" si="5" ref="K14:K27">F14-C14</f>
        <v>-129</v>
      </c>
    </row>
    <row r="15" spans="1:11" ht="15">
      <c r="A15" s="3" t="s">
        <v>11</v>
      </c>
      <c r="B15" s="4">
        <v>55</v>
      </c>
      <c r="C15" s="4">
        <v>23</v>
      </c>
      <c r="D15" s="4">
        <f t="shared" si="0"/>
        <v>41.8</v>
      </c>
      <c r="E15" s="4">
        <v>46</v>
      </c>
      <c r="F15" s="4">
        <v>22</v>
      </c>
      <c r="G15" s="4">
        <f t="shared" si="1"/>
        <v>47.8</v>
      </c>
      <c r="H15" s="81">
        <f t="shared" si="2"/>
        <v>83.6</v>
      </c>
      <c r="I15" s="81">
        <f t="shared" si="3"/>
        <v>95.7</v>
      </c>
      <c r="J15" s="4">
        <f t="shared" si="4"/>
        <v>-9</v>
      </c>
      <c r="K15" s="4">
        <f t="shared" si="5"/>
        <v>-1</v>
      </c>
    </row>
    <row r="16" spans="1:11" ht="15">
      <c r="A16" s="3" t="s">
        <v>10</v>
      </c>
      <c r="B16" s="4">
        <v>27</v>
      </c>
      <c r="C16" s="4">
        <v>11</v>
      </c>
      <c r="D16" s="4">
        <f t="shared" si="0"/>
        <v>40.7</v>
      </c>
      <c r="E16" s="4">
        <v>15</v>
      </c>
      <c r="F16" s="4">
        <v>6</v>
      </c>
      <c r="G16" s="4">
        <f t="shared" si="1"/>
        <v>40</v>
      </c>
      <c r="H16" s="81">
        <f t="shared" si="2"/>
        <v>55.6</v>
      </c>
      <c r="I16" s="81">
        <f t="shared" si="3"/>
        <v>54.5</v>
      </c>
      <c r="J16" s="4">
        <f t="shared" si="4"/>
        <v>-12</v>
      </c>
      <c r="K16" s="4">
        <f t="shared" si="5"/>
        <v>-5</v>
      </c>
    </row>
    <row r="17" spans="1:11" ht="15">
      <c r="A17" s="3" t="s">
        <v>9</v>
      </c>
      <c r="B17" s="4">
        <v>32</v>
      </c>
      <c r="C17" s="4">
        <v>14</v>
      </c>
      <c r="D17" s="4">
        <f t="shared" si="0"/>
        <v>43.8</v>
      </c>
      <c r="E17" s="4">
        <v>21</v>
      </c>
      <c r="F17" s="4">
        <v>9</v>
      </c>
      <c r="G17" s="4">
        <f t="shared" si="1"/>
        <v>42.9</v>
      </c>
      <c r="H17" s="81">
        <f t="shared" si="2"/>
        <v>65.6</v>
      </c>
      <c r="I17" s="81">
        <f t="shared" si="3"/>
        <v>64.3</v>
      </c>
      <c r="J17" s="4">
        <f t="shared" si="4"/>
        <v>-11</v>
      </c>
      <c r="K17" s="4">
        <f t="shared" si="5"/>
        <v>-5</v>
      </c>
    </row>
    <row r="18" spans="1:11" ht="15">
      <c r="A18" s="3" t="s">
        <v>8</v>
      </c>
      <c r="B18" s="4">
        <v>54</v>
      </c>
      <c r="C18" s="4">
        <v>37</v>
      </c>
      <c r="D18" s="4">
        <f t="shared" si="0"/>
        <v>68.5</v>
      </c>
      <c r="E18" s="4">
        <v>42</v>
      </c>
      <c r="F18" s="4">
        <v>20</v>
      </c>
      <c r="G18" s="4">
        <f t="shared" si="1"/>
        <v>47.6</v>
      </c>
      <c r="H18" s="81">
        <f t="shared" si="2"/>
        <v>77.8</v>
      </c>
      <c r="I18" s="81">
        <f t="shared" si="3"/>
        <v>54.1</v>
      </c>
      <c r="J18" s="4">
        <f t="shared" si="4"/>
        <v>-12</v>
      </c>
      <c r="K18" s="4">
        <f t="shared" si="5"/>
        <v>-17</v>
      </c>
    </row>
    <row r="19" spans="1:11" ht="15">
      <c r="A19" s="3" t="s">
        <v>7</v>
      </c>
      <c r="B19" s="4">
        <v>41</v>
      </c>
      <c r="C19" s="4">
        <v>20</v>
      </c>
      <c r="D19" s="4">
        <f t="shared" si="0"/>
        <v>48.8</v>
      </c>
      <c r="E19" s="4">
        <v>34</v>
      </c>
      <c r="F19" s="4">
        <v>16</v>
      </c>
      <c r="G19" s="4">
        <f t="shared" si="1"/>
        <v>47.1</v>
      </c>
      <c r="H19" s="81">
        <f t="shared" si="2"/>
        <v>82.9</v>
      </c>
      <c r="I19" s="81">
        <f t="shared" si="3"/>
        <v>80</v>
      </c>
      <c r="J19" s="4">
        <f t="shared" si="4"/>
        <v>-7</v>
      </c>
      <c r="K19" s="4">
        <f t="shared" si="5"/>
        <v>-4</v>
      </c>
    </row>
    <row r="20" spans="1:11" ht="15">
      <c r="A20" s="3" t="s">
        <v>6</v>
      </c>
      <c r="B20" s="4">
        <v>32</v>
      </c>
      <c r="C20" s="4">
        <v>11</v>
      </c>
      <c r="D20" s="4">
        <f t="shared" si="0"/>
        <v>34.4</v>
      </c>
      <c r="E20" s="4">
        <v>18</v>
      </c>
      <c r="F20" s="4">
        <v>9</v>
      </c>
      <c r="G20" s="4">
        <f t="shared" si="1"/>
        <v>50</v>
      </c>
      <c r="H20" s="81">
        <f t="shared" si="2"/>
        <v>56.3</v>
      </c>
      <c r="I20" s="81">
        <f t="shared" si="3"/>
        <v>81.8</v>
      </c>
      <c r="J20" s="4">
        <f t="shared" si="4"/>
        <v>-14</v>
      </c>
      <c r="K20" s="4">
        <f t="shared" si="5"/>
        <v>-2</v>
      </c>
    </row>
    <row r="21" spans="1:11" ht="15">
      <c r="A21" s="3" t="s">
        <v>5</v>
      </c>
      <c r="B21" s="4">
        <v>42</v>
      </c>
      <c r="C21" s="4">
        <v>15</v>
      </c>
      <c r="D21" s="4">
        <f t="shared" si="0"/>
        <v>35.7</v>
      </c>
      <c r="E21" s="4">
        <v>22</v>
      </c>
      <c r="F21" s="4">
        <v>9</v>
      </c>
      <c r="G21" s="4">
        <f t="shared" si="1"/>
        <v>40.9</v>
      </c>
      <c r="H21" s="81">
        <f t="shared" si="2"/>
        <v>52.4</v>
      </c>
      <c r="I21" s="81">
        <f t="shared" si="3"/>
        <v>60</v>
      </c>
      <c r="J21" s="4">
        <f t="shared" si="4"/>
        <v>-20</v>
      </c>
      <c r="K21" s="4">
        <f t="shared" si="5"/>
        <v>-6</v>
      </c>
    </row>
    <row r="22" spans="1:11" ht="15">
      <c r="A22" s="3" t="s">
        <v>4</v>
      </c>
      <c r="B22" s="4">
        <v>66</v>
      </c>
      <c r="C22" s="4">
        <v>35</v>
      </c>
      <c r="D22" s="4">
        <f t="shared" si="0"/>
        <v>53</v>
      </c>
      <c r="E22" s="4">
        <v>39</v>
      </c>
      <c r="F22" s="4">
        <v>22</v>
      </c>
      <c r="G22" s="4">
        <f t="shared" si="1"/>
        <v>56.4</v>
      </c>
      <c r="H22" s="81">
        <f t="shared" si="2"/>
        <v>59.1</v>
      </c>
      <c r="I22" s="81">
        <f t="shared" si="3"/>
        <v>62.9</v>
      </c>
      <c r="J22" s="4">
        <f t="shared" si="4"/>
        <v>-27</v>
      </c>
      <c r="K22" s="4">
        <f t="shared" si="5"/>
        <v>-13</v>
      </c>
    </row>
    <row r="23" spans="1:11" ht="15">
      <c r="A23" s="3" t="s">
        <v>3</v>
      </c>
      <c r="B23" s="4">
        <v>42</v>
      </c>
      <c r="C23" s="4">
        <v>20</v>
      </c>
      <c r="D23" s="4">
        <f t="shared" si="0"/>
        <v>47.6</v>
      </c>
      <c r="E23" s="4">
        <v>36</v>
      </c>
      <c r="F23" s="4">
        <v>18</v>
      </c>
      <c r="G23" s="4">
        <f t="shared" si="1"/>
        <v>50</v>
      </c>
      <c r="H23" s="81">
        <f t="shared" si="2"/>
        <v>85.7</v>
      </c>
      <c r="I23" s="81">
        <f t="shared" si="3"/>
        <v>90</v>
      </c>
      <c r="J23" s="4">
        <f t="shared" si="4"/>
        <v>-6</v>
      </c>
      <c r="K23" s="4">
        <f t="shared" si="5"/>
        <v>-2</v>
      </c>
    </row>
    <row r="24" spans="1:11" ht="15">
      <c r="A24" s="3" t="s">
        <v>2</v>
      </c>
      <c r="B24" s="4">
        <v>41</v>
      </c>
      <c r="C24" s="4">
        <v>14</v>
      </c>
      <c r="D24" s="4">
        <f t="shared" si="0"/>
        <v>34.1</v>
      </c>
      <c r="E24" s="4">
        <v>26</v>
      </c>
      <c r="F24" s="4">
        <v>9</v>
      </c>
      <c r="G24" s="4">
        <f t="shared" si="1"/>
        <v>34.6</v>
      </c>
      <c r="H24" s="81">
        <f t="shared" si="2"/>
        <v>63.4</v>
      </c>
      <c r="I24" s="81">
        <f t="shared" si="3"/>
        <v>64.3</v>
      </c>
      <c r="J24" s="4">
        <f t="shared" si="4"/>
        <v>-15</v>
      </c>
      <c r="K24" s="4">
        <f t="shared" si="5"/>
        <v>-5</v>
      </c>
    </row>
    <row r="25" spans="1:11" ht="15">
      <c r="A25" s="3" t="s">
        <v>25</v>
      </c>
      <c r="B25" s="4">
        <v>50</v>
      </c>
      <c r="C25" s="4">
        <v>21</v>
      </c>
      <c r="D25" s="4">
        <f t="shared" si="0"/>
        <v>42</v>
      </c>
      <c r="E25" s="4">
        <v>32</v>
      </c>
      <c r="F25" s="4">
        <v>16</v>
      </c>
      <c r="G25" s="4">
        <f t="shared" si="1"/>
        <v>50</v>
      </c>
      <c r="H25" s="81">
        <f t="shared" si="2"/>
        <v>64</v>
      </c>
      <c r="I25" s="81">
        <f t="shared" si="3"/>
        <v>76.2</v>
      </c>
      <c r="J25" s="4">
        <f t="shared" si="4"/>
        <v>-18</v>
      </c>
      <c r="K25" s="4">
        <f t="shared" si="5"/>
        <v>-5</v>
      </c>
    </row>
    <row r="26" spans="1:11" ht="15.75">
      <c r="A26" s="1" t="s">
        <v>1</v>
      </c>
      <c r="B26" s="2">
        <f>SUM(B15:B25)</f>
        <v>482</v>
      </c>
      <c r="C26" s="2">
        <f>SUM(C15:C25)</f>
        <v>221</v>
      </c>
      <c r="D26" s="2">
        <f t="shared" si="0"/>
        <v>45.9</v>
      </c>
      <c r="E26" s="2">
        <f>SUM(E15:E25)</f>
        <v>331</v>
      </c>
      <c r="F26" s="2">
        <f>SUM(F15:F25)</f>
        <v>156</v>
      </c>
      <c r="G26" s="2">
        <f t="shared" si="1"/>
        <v>47.1</v>
      </c>
      <c r="H26" s="15">
        <f t="shared" si="2"/>
        <v>68.7</v>
      </c>
      <c r="I26" s="15">
        <f t="shared" si="3"/>
        <v>70.6</v>
      </c>
      <c r="J26" s="2">
        <f t="shared" si="4"/>
        <v>-151</v>
      </c>
      <c r="K26" s="2">
        <f t="shared" si="5"/>
        <v>-65</v>
      </c>
    </row>
    <row r="27" spans="1:11" ht="15.75">
      <c r="A27" s="1" t="s">
        <v>0</v>
      </c>
      <c r="B27" s="2">
        <f>SUM(B26,B14)</f>
        <v>1251</v>
      </c>
      <c r="C27" s="2">
        <f>SUM(C26,C14)</f>
        <v>590</v>
      </c>
      <c r="D27" s="2">
        <f t="shared" si="0"/>
        <v>47.2</v>
      </c>
      <c r="E27" s="2">
        <f>SUM(E26,E14)</f>
        <v>818</v>
      </c>
      <c r="F27" s="2">
        <f>SUM(F26,F14)</f>
        <v>396</v>
      </c>
      <c r="G27" s="2">
        <f t="shared" si="1"/>
        <v>48.4</v>
      </c>
      <c r="H27" s="15">
        <f t="shared" si="2"/>
        <v>65.4</v>
      </c>
      <c r="I27" s="15">
        <f t="shared" si="3"/>
        <v>67.1</v>
      </c>
      <c r="J27" s="2">
        <f t="shared" si="4"/>
        <v>-433</v>
      </c>
      <c r="K27" s="2">
        <f t="shared" si="5"/>
        <v>-194</v>
      </c>
    </row>
  </sheetData>
  <sheetProtection/>
  <mergeCells count="8">
    <mergeCell ref="C7:G7"/>
    <mergeCell ref="J7:K7"/>
    <mergeCell ref="A10:A12"/>
    <mergeCell ref="B10:G10"/>
    <mergeCell ref="H10:I11"/>
    <mergeCell ref="J10:K11"/>
    <mergeCell ref="B11:D11"/>
    <mergeCell ref="E11:G11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3"/>
  <sheetViews>
    <sheetView zoomScale="76" zoomScaleNormal="76" zoomScalePageLayoutView="0" workbookViewId="0" topLeftCell="A1">
      <selection activeCell="K31" sqref="K31"/>
    </sheetView>
  </sheetViews>
  <sheetFormatPr defaultColWidth="9.00390625" defaultRowHeight="12.75"/>
  <cols>
    <col min="1" max="1" width="20.625" style="0" customWidth="1"/>
    <col min="2" max="2" width="13.00390625" style="0" customWidth="1"/>
    <col min="3" max="3" width="11.875" style="0" customWidth="1"/>
    <col min="4" max="4" width="12.75390625" style="0" customWidth="1"/>
    <col min="5" max="5" width="10.625" style="0" customWidth="1"/>
    <col min="6" max="6" width="10.375" style="0" customWidth="1"/>
    <col min="7" max="7" width="12.75390625" style="0" customWidth="1"/>
    <col min="8" max="8" width="10.75390625" style="0" customWidth="1"/>
    <col min="9" max="9" width="10.00390625" style="0" customWidth="1"/>
    <col min="10" max="10" width="17.25390625" style="0" customWidth="1"/>
  </cols>
  <sheetData>
    <row r="1" spans="1:10" ht="12.75">
      <c r="A1" s="100" t="s">
        <v>33</v>
      </c>
      <c r="B1" s="101"/>
      <c r="C1" s="101"/>
      <c r="D1" s="101"/>
      <c r="E1" s="101"/>
      <c r="F1" s="101"/>
      <c r="G1" s="101"/>
      <c r="H1" s="101"/>
      <c r="I1" s="101"/>
      <c r="J1" s="101"/>
    </row>
    <row r="2" spans="1:10" ht="12.75">
      <c r="A2" s="101"/>
      <c r="B2" s="101"/>
      <c r="C2" s="101"/>
      <c r="D2" s="101"/>
      <c r="E2" s="101"/>
      <c r="F2" s="101"/>
      <c r="G2" s="101"/>
      <c r="H2" s="101"/>
      <c r="I2" s="101"/>
      <c r="J2" s="101"/>
    </row>
    <row r="3" spans="1:10" ht="12.75">
      <c r="A3" s="101"/>
      <c r="B3" s="101"/>
      <c r="C3" s="101"/>
      <c r="D3" s="101"/>
      <c r="E3" s="101"/>
      <c r="F3" s="101"/>
      <c r="G3" s="101"/>
      <c r="H3" s="101"/>
      <c r="I3" s="101"/>
      <c r="J3" s="101"/>
    </row>
    <row r="5" spans="5:7" ht="12.75">
      <c r="E5" s="8"/>
      <c r="F5" s="8"/>
      <c r="G5" s="8"/>
    </row>
    <row r="6" spans="1:10" ht="14.25" customHeight="1">
      <c r="A6" s="102" t="s">
        <v>22</v>
      </c>
      <c r="B6" s="105" t="s">
        <v>34</v>
      </c>
      <c r="C6" s="106"/>
      <c r="D6" s="107"/>
      <c r="E6" s="111" t="s">
        <v>35</v>
      </c>
      <c r="F6" s="112"/>
      <c r="G6" s="113"/>
      <c r="H6" s="111" t="s">
        <v>36</v>
      </c>
      <c r="I6" s="112"/>
      <c r="J6" s="113"/>
    </row>
    <row r="7" spans="1:10" ht="14.25" customHeight="1">
      <c r="A7" s="103"/>
      <c r="B7" s="108"/>
      <c r="C7" s="109"/>
      <c r="D7" s="110"/>
      <c r="E7" s="114"/>
      <c r="F7" s="115"/>
      <c r="G7" s="116"/>
      <c r="H7" s="114"/>
      <c r="I7" s="115"/>
      <c r="J7" s="116"/>
    </row>
    <row r="8" spans="1:10" ht="12.75">
      <c r="A8" s="104"/>
      <c r="B8" s="9" t="s">
        <v>155</v>
      </c>
      <c r="C8" s="9" t="s">
        <v>161</v>
      </c>
      <c r="D8" s="10">
        <v>0.08402777777777777</v>
      </c>
      <c r="E8" s="9" t="s">
        <v>155</v>
      </c>
      <c r="F8" s="9" t="s">
        <v>161</v>
      </c>
      <c r="G8" s="10">
        <v>0.2111111111111111</v>
      </c>
      <c r="H8" s="9" t="s">
        <v>155</v>
      </c>
      <c r="I8" s="9" t="s">
        <v>161</v>
      </c>
      <c r="J8" s="10">
        <v>0.33819444444444446</v>
      </c>
    </row>
    <row r="9" spans="1:10" ht="12.75">
      <c r="A9" s="9">
        <v>0</v>
      </c>
      <c r="B9" s="9">
        <v>1</v>
      </c>
      <c r="C9" s="9">
        <v>2</v>
      </c>
      <c r="D9" s="9">
        <v>3</v>
      </c>
      <c r="E9" s="9">
        <v>4</v>
      </c>
      <c r="F9" s="9">
        <v>5</v>
      </c>
      <c r="G9" s="9">
        <v>6</v>
      </c>
      <c r="H9" s="9">
        <v>7</v>
      </c>
      <c r="I9" s="9">
        <v>8</v>
      </c>
      <c r="J9" s="9">
        <v>9</v>
      </c>
    </row>
    <row r="10" spans="1:10" ht="15.75">
      <c r="A10" s="1" t="s">
        <v>37</v>
      </c>
      <c r="B10" s="11">
        <v>60.4</v>
      </c>
      <c r="C10" s="11">
        <v>60.2</v>
      </c>
      <c r="D10" s="11">
        <f>ROUND(C10/B10*100,1)</f>
        <v>99.7</v>
      </c>
      <c r="E10" s="12">
        <v>83</v>
      </c>
      <c r="F10" s="12">
        <v>87.8</v>
      </c>
      <c r="G10" s="11">
        <f>ROUND(F10/E10*100,1)</f>
        <v>105.8</v>
      </c>
      <c r="H10" s="12">
        <v>17</v>
      </c>
      <c r="I10" s="12">
        <v>12.2</v>
      </c>
      <c r="J10" s="11">
        <f aca="true" t="shared" si="0" ref="J10:J23">ROUND(I10/H10*100,1)</f>
        <v>71.8</v>
      </c>
    </row>
    <row r="11" spans="1:10" ht="15">
      <c r="A11" s="3" t="s">
        <v>11</v>
      </c>
      <c r="B11" s="13">
        <v>4.2</v>
      </c>
      <c r="C11" s="13">
        <v>4.7</v>
      </c>
      <c r="D11" s="13">
        <f>ROUND(C11/B11*100,1)</f>
        <v>111.9</v>
      </c>
      <c r="E11" s="14">
        <v>82.5</v>
      </c>
      <c r="F11" s="14">
        <v>85.4</v>
      </c>
      <c r="G11" s="13">
        <f aca="true" t="shared" si="1" ref="G11:G23">ROUND(F11/E11*100,1)</f>
        <v>103.5</v>
      </c>
      <c r="H11" s="14">
        <v>17.5</v>
      </c>
      <c r="I11" s="14">
        <v>14.6</v>
      </c>
      <c r="J11" s="13">
        <f t="shared" si="0"/>
        <v>83.4</v>
      </c>
    </row>
    <row r="12" spans="1:10" ht="15">
      <c r="A12" s="3" t="s">
        <v>10</v>
      </c>
      <c r="B12" s="13">
        <v>2.7</v>
      </c>
      <c r="C12" s="13">
        <v>2.8</v>
      </c>
      <c r="D12" s="13">
        <f>ROUND(C12/B12*100,1)</f>
        <v>103.7</v>
      </c>
      <c r="E12" s="14">
        <v>86.9</v>
      </c>
      <c r="F12" s="14">
        <v>91.9</v>
      </c>
      <c r="G12" s="13">
        <f t="shared" si="1"/>
        <v>105.8</v>
      </c>
      <c r="H12" s="14">
        <v>13.1</v>
      </c>
      <c r="I12" s="14">
        <v>8.1</v>
      </c>
      <c r="J12" s="13">
        <f t="shared" si="0"/>
        <v>61.8</v>
      </c>
    </row>
    <row r="13" spans="1:10" ht="15">
      <c r="A13" s="3" t="s">
        <v>9</v>
      </c>
      <c r="B13" s="13">
        <v>2.1</v>
      </c>
      <c r="C13" s="13">
        <v>2.3</v>
      </c>
      <c r="D13" s="13">
        <f aca="true" t="shared" si="2" ref="D13:D22">ROUND(C13/B13*100,10)</f>
        <v>109.5238095238</v>
      </c>
      <c r="E13" s="14">
        <v>79.7</v>
      </c>
      <c r="F13" s="14">
        <v>86.4</v>
      </c>
      <c r="G13" s="13">
        <f t="shared" si="1"/>
        <v>108.4</v>
      </c>
      <c r="H13" s="14">
        <v>20.3</v>
      </c>
      <c r="I13" s="14">
        <v>13.6</v>
      </c>
      <c r="J13" s="13">
        <f t="shared" si="0"/>
        <v>67</v>
      </c>
    </row>
    <row r="14" spans="1:10" ht="15">
      <c r="A14" s="3" t="s">
        <v>8</v>
      </c>
      <c r="B14" s="13">
        <v>4.7</v>
      </c>
      <c r="C14" s="13">
        <v>4.5</v>
      </c>
      <c r="D14" s="13">
        <f t="shared" si="2"/>
        <v>95.7446808511</v>
      </c>
      <c r="E14" s="14">
        <v>84.8</v>
      </c>
      <c r="F14" s="14">
        <v>85.8</v>
      </c>
      <c r="G14" s="13">
        <f t="shared" si="1"/>
        <v>101.2</v>
      </c>
      <c r="H14" s="14">
        <v>15.2</v>
      </c>
      <c r="I14" s="14">
        <v>14.2</v>
      </c>
      <c r="J14" s="13">
        <f t="shared" si="0"/>
        <v>93.4</v>
      </c>
    </row>
    <row r="15" spans="1:10" ht="15">
      <c r="A15" s="3" t="s">
        <v>7</v>
      </c>
      <c r="B15" s="13">
        <v>4.1</v>
      </c>
      <c r="C15" s="13">
        <v>4.1</v>
      </c>
      <c r="D15" s="13">
        <f t="shared" si="2"/>
        <v>100</v>
      </c>
      <c r="E15" s="14">
        <v>86.6</v>
      </c>
      <c r="F15" s="14">
        <v>87.5</v>
      </c>
      <c r="G15" s="13">
        <f t="shared" si="1"/>
        <v>101</v>
      </c>
      <c r="H15" s="14">
        <v>13.4</v>
      </c>
      <c r="I15" s="14">
        <v>12.5</v>
      </c>
      <c r="J15" s="13">
        <f t="shared" si="0"/>
        <v>93.3</v>
      </c>
    </row>
    <row r="16" spans="1:10" ht="15">
      <c r="A16" s="3" t="s">
        <v>6</v>
      </c>
      <c r="B16" s="13">
        <v>2.5</v>
      </c>
      <c r="C16" s="13">
        <v>2.3</v>
      </c>
      <c r="D16" s="13">
        <f t="shared" si="2"/>
        <v>92</v>
      </c>
      <c r="E16" s="14">
        <v>82.8</v>
      </c>
      <c r="F16" s="14">
        <v>88.4</v>
      </c>
      <c r="G16" s="13">
        <f t="shared" si="1"/>
        <v>106.8</v>
      </c>
      <c r="H16" s="14">
        <v>17.2</v>
      </c>
      <c r="I16" s="14">
        <v>11.6</v>
      </c>
      <c r="J16" s="13">
        <f t="shared" si="0"/>
        <v>67.4</v>
      </c>
    </row>
    <row r="17" spans="1:10" ht="15">
      <c r="A17" s="3" t="s">
        <v>5</v>
      </c>
      <c r="B17" s="13">
        <v>2.7</v>
      </c>
      <c r="C17" s="13">
        <v>2.5</v>
      </c>
      <c r="D17" s="13">
        <f t="shared" si="2"/>
        <v>92.5925925926</v>
      </c>
      <c r="E17" s="14">
        <v>79.3</v>
      </c>
      <c r="F17" s="14">
        <v>86.7</v>
      </c>
      <c r="G17" s="13">
        <v>13.8</v>
      </c>
      <c r="H17" s="14">
        <v>20.7</v>
      </c>
      <c r="I17" s="14">
        <v>13.3</v>
      </c>
      <c r="J17" s="13">
        <f t="shared" si="0"/>
        <v>64.3</v>
      </c>
    </row>
    <row r="18" spans="1:10" ht="15">
      <c r="A18" s="3" t="s">
        <v>4</v>
      </c>
      <c r="B18" s="13">
        <v>5</v>
      </c>
      <c r="C18" s="13">
        <v>4.7</v>
      </c>
      <c r="D18" s="13">
        <f t="shared" si="2"/>
        <v>94</v>
      </c>
      <c r="E18" s="14">
        <v>82.5</v>
      </c>
      <c r="F18" s="14">
        <v>87.4</v>
      </c>
      <c r="G18" s="13">
        <v>10.5</v>
      </c>
      <c r="H18" s="14">
        <v>17.5</v>
      </c>
      <c r="I18" s="14">
        <v>12.6</v>
      </c>
      <c r="J18" s="13">
        <f t="shared" si="0"/>
        <v>72</v>
      </c>
    </row>
    <row r="19" spans="1:10" ht="15">
      <c r="A19" s="3" t="s">
        <v>3</v>
      </c>
      <c r="B19" s="13">
        <v>3.8</v>
      </c>
      <c r="C19" s="13">
        <v>3.8</v>
      </c>
      <c r="D19" s="13">
        <f t="shared" si="2"/>
        <v>100</v>
      </c>
      <c r="E19" s="14">
        <v>85.4</v>
      </c>
      <c r="F19" s="14">
        <v>85.7</v>
      </c>
      <c r="G19" s="13">
        <v>15</v>
      </c>
      <c r="H19" s="14">
        <v>14.6</v>
      </c>
      <c r="I19" s="14">
        <v>14.3</v>
      </c>
      <c r="J19" s="13">
        <f t="shared" si="0"/>
        <v>97.9</v>
      </c>
    </row>
    <row r="20" spans="1:10" ht="15">
      <c r="A20" s="3" t="s">
        <v>2</v>
      </c>
      <c r="B20" s="13">
        <v>4</v>
      </c>
      <c r="C20" s="13">
        <v>3.9</v>
      </c>
      <c r="D20" s="13">
        <f t="shared" si="2"/>
        <v>97.5</v>
      </c>
      <c r="E20" s="14">
        <v>86.2</v>
      </c>
      <c r="F20" s="14">
        <v>89.8</v>
      </c>
      <c r="G20" s="13">
        <v>14</v>
      </c>
      <c r="H20" s="14">
        <v>13.8</v>
      </c>
      <c r="I20" s="14">
        <v>10.2</v>
      </c>
      <c r="J20" s="13">
        <f t="shared" si="0"/>
        <v>73.9</v>
      </c>
    </row>
    <row r="21" spans="1:10" ht="15">
      <c r="A21" s="3" t="s">
        <v>25</v>
      </c>
      <c r="B21" s="13">
        <v>3.8</v>
      </c>
      <c r="C21" s="13">
        <v>4.2</v>
      </c>
      <c r="D21" s="13">
        <f t="shared" si="2"/>
        <v>110.5263157895</v>
      </c>
      <c r="E21" s="14">
        <v>82.3</v>
      </c>
      <c r="F21" s="14">
        <v>88.5</v>
      </c>
      <c r="G21" s="13">
        <f t="shared" si="1"/>
        <v>107.5</v>
      </c>
      <c r="H21" s="14">
        <v>17.7</v>
      </c>
      <c r="I21" s="14">
        <v>11.5</v>
      </c>
      <c r="J21" s="13">
        <f t="shared" si="0"/>
        <v>65</v>
      </c>
    </row>
    <row r="22" spans="1:10" ht="15.75">
      <c r="A22" s="1" t="s">
        <v>1</v>
      </c>
      <c r="B22" s="11">
        <v>39.6</v>
      </c>
      <c r="C22" s="11">
        <v>39.8</v>
      </c>
      <c r="D22" s="11">
        <f t="shared" si="2"/>
        <v>100.5050505051</v>
      </c>
      <c r="E22" s="11">
        <v>83.8</v>
      </c>
      <c r="F22" s="11">
        <v>87.5</v>
      </c>
      <c r="G22" s="11">
        <f t="shared" si="1"/>
        <v>104.4</v>
      </c>
      <c r="H22" s="12">
        <v>16.2</v>
      </c>
      <c r="I22" s="12">
        <v>12.5</v>
      </c>
      <c r="J22" s="11">
        <f t="shared" si="0"/>
        <v>77.2</v>
      </c>
    </row>
    <row r="23" spans="1:10" ht="15.75">
      <c r="A23" s="1" t="s">
        <v>38</v>
      </c>
      <c r="B23" s="11">
        <f>SUM(B10,B22)</f>
        <v>100</v>
      </c>
      <c r="C23" s="11">
        <f>SUM(C10:C21)</f>
        <v>100</v>
      </c>
      <c r="D23" s="11">
        <f>ROUND(C23/B23*100,0)</f>
        <v>100</v>
      </c>
      <c r="E23" s="11">
        <v>83.3</v>
      </c>
      <c r="F23" s="11">
        <v>87.6</v>
      </c>
      <c r="G23" s="11">
        <f t="shared" si="1"/>
        <v>105.2</v>
      </c>
      <c r="H23" s="11">
        <v>16.7</v>
      </c>
      <c r="I23" s="11">
        <v>12.4</v>
      </c>
      <c r="J23" s="11">
        <f t="shared" si="0"/>
        <v>74.3</v>
      </c>
    </row>
  </sheetData>
  <sheetProtection/>
  <mergeCells count="5">
    <mergeCell ref="A1:J3"/>
    <mergeCell ref="A6:A8"/>
    <mergeCell ref="B6:D7"/>
    <mergeCell ref="E6:G7"/>
    <mergeCell ref="H6:J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0"/>
  <sheetViews>
    <sheetView zoomScale="77" zoomScaleNormal="77" zoomScalePageLayoutView="0" workbookViewId="0" topLeftCell="A1">
      <selection activeCell="D29" sqref="D29:E29"/>
    </sheetView>
  </sheetViews>
  <sheetFormatPr defaultColWidth="9.00390625" defaultRowHeight="12.75"/>
  <cols>
    <col min="1" max="1" width="26.25390625" style="0" customWidth="1"/>
    <col min="2" max="2" width="9.625" style="0" customWidth="1"/>
    <col min="3" max="3" width="8.75390625" style="0" customWidth="1"/>
    <col min="4" max="4" width="16.125" style="0" customWidth="1"/>
    <col min="5" max="5" width="9.875" style="0" customWidth="1"/>
    <col min="6" max="6" width="9.25390625" style="0" customWidth="1"/>
    <col min="7" max="7" width="16.125" style="0" customWidth="1"/>
    <col min="8" max="8" width="9.375" style="0" customWidth="1"/>
    <col min="10" max="10" width="9.25390625" style="0" customWidth="1"/>
  </cols>
  <sheetData>
    <row r="1" spans="2:11" ht="15.75">
      <c r="B1" s="91" t="s">
        <v>39</v>
      </c>
      <c r="C1" s="91"/>
      <c r="D1" s="91"/>
      <c r="E1" s="91"/>
      <c r="F1" s="91"/>
      <c r="G1" s="91"/>
      <c r="J1" s="92" t="s">
        <v>40</v>
      </c>
      <c r="K1" s="92"/>
    </row>
    <row r="2" ht="12.75">
      <c r="F2" s="6"/>
    </row>
    <row r="3" spans="1:11" ht="15">
      <c r="A3" s="93" t="s">
        <v>22</v>
      </c>
      <c r="B3" s="96" t="s">
        <v>21</v>
      </c>
      <c r="C3" s="97"/>
      <c r="D3" s="97"/>
      <c r="E3" s="97"/>
      <c r="F3" s="97"/>
      <c r="G3" s="98"/>
      <c r="H3" s="87" t="s">
        <v>20</v>
      </c>
      <c r="I3" s="88"/>
      <c r="J3" s="87" t="s">
        <v>31</v>
      </c>
      <c r="K3" s="88"/>
    </row>
    <row r="4" spans="1:11" ht="15">
      <c r="A4" s="94"/>
      <c r="B4" s="96" t="s">
        <v>156</v>
      </c>
      <c r="C4" s="97"/>
      <c r="D4" s="98"/>
      <c r="E4" s="96" t="s">
        <v>159</v>
      </c>
      <c r="F4" s="97"/>
      <c r="G4" s="98"/>
      <c r="H4" s="89"/>
      <c r="I4" s="90"/>
      <c r="J4" s="89"/>
      <c r="K4" s="90"/>
    </row>
    <row r="5" spans="1:11" ht="15">
      <c r="A5" s="95"/>
      <c r="B5" s="4" t="s">
        <v>19</v>
      </c>
      <c r="C5" s="4" t="s">
        <v>18</v>
      </c>
      <c r="D5" s="4" t="s">
        <v>17</v>
      </c>
      <c r="E5" s="4" t="s">
        <v>19</v>
      </c>
      <c r="F5" s="4" t="s">
        <v>18</v>
      </c>
      <c r="G5" s="4" t="s">
        <v>17</v>
      </c>
      <c r="H5" s="5" t="s">
        <v>16</v>
      </c>
      <c r="I5" s="5" t="s">
        <v>15</v>
      </c>
      <c r="J5" s="5" t="s">
        <v>14</v>
      </c>
      <c r="K5" s="5" t="s">
        <v>13</v>
      </c>
    </row>
    <row r="6" spans="1:11" ht="15">
      <c r="A6" s="4">
        <v>0</v>
      </c>
      <c r="B6" s="4">
        <v>1</v>
      </c>
      <c r="C6" s="4">
        <v>2</v>
      </c>
      <c r="D6" s="4">
        <v>3</v>
      </c>
      <c r="E6" s="4">
        <v>4</v>
      </c>
      <c r="F6" s="4">
        <v>5</v>
      </c>
      <c r="G6" s="4">
        <v>6</v>
      </c>
      <c r="H6" s="4">
        <v>7</v>
      </c>
      <c r="I6" s="4">
        <v>8</v>
      </c>
      <c r="J6" s="4">
        <v>9</v>
      </c>
      <c r="K6" s="4">
        <v>10</v>
      </c>
    </row>
    <row r="7" spans="1:11" ht="15.75">
      <c r="A7" s="1" t="s">
        <v>12</v>
      </c>
      <c r="B7" s="2">
        <v>546</v>
      </c>
      <c r="C7" s="2">
        <v>273</v>
      </c>
      <c r="D7" s="2">
        <f>ROUND((C7/B7)*100,1)</f>
        <v>50</v>
      </c>
      <c r="E7" s="2">
        <v>456</v>
      </c>
      <c r="F7" s="2">
        <v>246</v>
      </c>
      <c r="G7" s="2">
        <f>ROUND((F7/E7)*100,1)</f>
        <v>53.9</v>
      </c>
      <c r="H7" s="2">
        <f>ROUND((E7/B7)*100,1)</f>
        <v>83.5</v>
      </c>
      <c r="I7" s="2">
        <f aca="true" t="shared" si="0" ref="I7:I20">ROUND((F7/C7)*100,1)</f>
        <v>90.1</v>
      </c>
      <c r="J7" s="2">
        <f aca="true" t="shared" si="1" ref="J7:K20">E7-B7</f>
        <v>-90</v>
      </c>
      <c r="K7" s="2">
        <f t="shared" si="1"/>
        <v>-27</v>
      </c>
    </row>
    <row r="8" spans="1:11" ht="15">
      <c r="A8" s="3" t="s">
        <v>11</v>
      </c>
      <c r="B8" s="4">
        <v>35</v>
      </c>
      <c r="C8" s="4">
        <v>18</v>
      </c>
      <c r="D8" s="4">
        <f aca="true" t="shared" si="2" ref="D8:D18">ROUND((C8/B8)*100,1)</f>
        <v>51.4</v>
      </c>
      <c r="E8" s="4">
        <v>39</v>
      </c>
      <c r="F8" s="4">
        <v>19</v>
      </c>
      <c r="G8" s="4">
        <f aca="true" t="shared" si="3" ref="G8:G20">ROUND((F8/E8)*100,1)</f>
        <v>48.7</v>
      </c>
      <c r="H8" s="4">
        <f aca="true" t="shared" si="4" ref="H8:H20">ROUND((E8/B8)*100,1)</f>
        <v>111.4</v>
      </c>
      <c r="I8" s="4">
        <f t="shared" si="0"/>
        <v>105.6</v>
      </c>
      <c r="J8" s="4">
        <f t="shared" si="1"/>
        <v>4</v>
      </c>
      <c r="K8" s="4">
        <f t="shared" si="1"/>
        <v>1</v>
      </c>
    </row>
    <row r="9" spans="1:11" ht="15">
      <c r="A9" s="3" t="s">
        <v>10</v>
      </c>
      <c r="B9" s="4">
        <v>16</v>
      </c>
      <c r="C9" s="4">
        <v>10</v>
      </c>
      <c r="D9" s="4">
        <f t="shared" si="2"/>
        <v>62.5</v>
      </c>
      <c r="E9" s="4">
        <v>16</v>
      </c>
      <c r="F9" s="4">
        <v>10</v>
      </c>
      <c r="G9" s="4">
        <f>ROUND((F9/E9)*100,1)</f>
        <v>62.5</v>
      </c>
      <c r="H9" s="4">
        <f t="shared" si="4"/>
        <v>100</v>
      </c>
      <c r="I9" s="4">
        <f t="shared" si="0"/>
        <v>100</v>
      </c>
      <c r="J9" s="4">
        <f t="shared" si="1"/>
        <v>0</v>
      </c>
      <c r="K9" s="4">
        <f t="shared" si="1"/>
        <v>0</v>
      </c>
    </row>
    <row r="10" spans="1:11" ht="15">
      <c r="A10" s="3" t="s">
        <v>9</v>
      </c>
      <c r="B10" s="4">
        <v>16</v>
      </c>
      <c r="C10" s="4">
        <v>9</v>
      </c>
      <c r="D10" s="4">
        <f t="shared" si="2"/>
        <v>56.3</v>
      </c>
      <c r="E10" s="4">
        <v>20</v>
      </c>
      <c r="F10" s="4">
        <v>9</v>
      </c>
      <c r="G10" s="4">
        <f t="shared" si="3"/>
        <v>45</v>
      </c>
      <c r="H10" s="4">
        <f t="shared" si="4"/>
        <v>125</v>
      </c>
      <c r="I10" s="4">
        <f t="shared" si="0"/>
        <v>100</v>
      </c>
      <c r="J10" s="4">
        <f t="shared" si="1"/>
        <v>4</v>
      </c>
      <c r="K10" s="4">
        <f t="shared" si="1"/>
        <v>0</v>
      </c>
    </row>
    <row r="11" spans="1:11" ht="15">
      <c r="A11" s="3" t="s">
        <v>8</v>
      </c>
      <c r="B11" s="4">
        <v>45</v>
      </c>
      <c r="C11" s="4">
        <v>28</v>
      </c>
      <c r="D11" s="4">
        <f t="shared" si="2"/>
        <v>62.2</v>
      </c>
      <c r="E11" s="4">
        <v>32</v>
      </c>
      <c r="F11" s="4">
        <v>19</v>
      </c>
      <c r="G11" s="4">
        <f t="shared" si="3"/>
        <v>59.4</v>
      </c>
      <c r="H11" s="4">
        <f t="shared" si="4"/>
        <v>71.1</v>
      </c>
      <c r="I11" s="4">
        <f t="shared" si="0"/>
        <v>67.9</v>
      </c>
      <c r="J11" s="4">
        <f t="shared" si="1"/>
        <v>-13</v>
      </c>
      <c r="K11" s="4">
        <f t="shared" si="1"/>
        <v>-9</v>
      </c>
    </row>
    <row r="12" spans="1:11" ht="15">
      <c r="A12" s="3" t="s">
        <v>7</v>
      </c>
      <c r="B12" s="4">
        <v>32</v>
      </c>
      <c r="C12" s="4">
        <v>13</v>
      </c>
      <c r="D12" s="4">
        <f t="shared" si="2"/>
        <v>40.6</v>
      </c>
      <c r="E12" s="4">
        <v>40</v>
      </c>
      <c r="F12" s="4">
        <v>19</v>
      </c>
      <c r="G12" s="4">
        <f t="shared" si="3"/>
        <v>47.5</v>
      </c>
      <c r="H12" s="4">
        <f t="shared" si="4"/>
        <v>125</v>
      </c>
      <c r="I12" s="4">
        <f t="shared" si="0"/>
        <v>146.2</v>
      </c>
      <c r="J12" s="4">
        <f t="shared" si="1"/>
        <v>8</v>
      </c>
      <c r="K12" s="4">
        <f t="shared" si="1"/>
        <v>6</v>
      </c>
    </row>
    <row r="13" spans="1:11" ht="15">
      <c r="A13" s="3" t="s">
        <v>6</v>
      </c>
      <c r="B13" s="4">
        <v>18</v>
      </c>
      <c r="C13" s="4">
        <v>7</v>
      </c>
      <c r="D13" s="4">
        <f t="shared" si="2"/>
        <v>38.9</v>
      </c>
      <c r="E13" s="4">
        <v>16</v>
      </c>
      <c r="F13" s="4">
        <v>9</v>
      </c>
      <c r="G13" s="4">
        <f t="shared" si="3"/>
        <v>56.3</v>
      </c>
      <c r="H13" s="4">
        <f t="shared" si="4"/>
        <v>88.9</v>
      </c>
      <c r="I13" s="4">
        <f t="shared" si="0"/>
        <v>128.6</v>
      </c>
      <c r="J13" s="4">
        <f t="shared" si="1"/>
        <v>-2</v>
      </c>
      <c r="K13" s="4">
        <f t="shared" si="1"/>
        <v>2</v>
      </c>
    </row>
    <row r="14" spans="1:11" ht="15">
      <c r="A14" s="3" t="s">
        <v>5</v>
      </c>
      <c r="B14" s="4">
        <v>28</v>
      </c>
      <c r="C14" s="4">
        <v>9</v>
      </c>
      <c r="D14" s="4">
        <f t="shared" si="2"/>
        <v>32.1</v>
      </c>
      <c r="E14" s="4">
        <v>16</v>
      </c>
      <c r="F14" s="4">
        <v>8</v>
      </c>
      <c r="G14" s="4">
        <f t="shared" si="3"/>
        <v>50</v>
      </c>
      <c r="H14" s="4">
        <f t="shared" si="4"/>
        <v>57.1</v>
      </c>
      <c r="I14" s="4">
        <f t="shared" si="0"/>
        <v>88.9</v>
      </c>
      <c r="J14" s="4">
        <f t="shared" si="1"/>
        <v>-12</v>
      </c>
      <c r="K14" s="4">
        <f t="shared" si="1"/>
        <v>-1</v>
      </c>
    </row>
    <row r="15" spans="1:11" ht="15">
      <c r="A15" s="3" t="s">
        <v>4</v>
      </c>
      <c r="B15" s="4">
        <v>36</v>
      </c>
      <c r="C15" s="4">
        <v>20</v>
      </c>
      <c r="D15" s="4">
        <f t="shared" si="2"/>
        <v>55.6</v>
      </c>
      <c r="E15" s="4">
        <v>30</v>
      </c>
      <c r="F15" s="4">
        <v>13</v>
      </c>
      <c r="G15" s="4">
        <f t="shared" si="3"/>
        <v>43.3</v>
      </c>
      <c r="H15" s="4">
        <f t="shared" si="4"/>
        <v>83.3</v>
      </c>
      <c r="I15" s="4">
        <f t="shared" si="0"/>
        <v>65</v>
      </c>
      <c r="J15" s="4">
        <f t="shared" si="1"/>
        <v>-6</v>
      </c>
      <c r="K15" s="4">
        <f t="shared" si="1"/>
        <v>-7</v>
      </c>
    </row>
    <row r="16" spans="1:11" ht="15">
      <c r="A16" s="3" t="s">
        <v>3</v>
      </c>
      <c r="B16" s="4">
        <v>27</v>
      </c>
      <c r="C16" s="4">
        <v>12</v>
      </c>
      <c r="D16" s="4">
        <f>ROUND((C16/B16)*100,1)</f>
        <v>44.4</v>
      </c>
      <c r="E16" s="4">
        <v>29</v>
      </c>
      <c r="F16" s="4">
        <v>15</v>
      </c>
      <c r="G16" s="4">
        <f t="shared" si="3"/>
        <v>51.7</v>
      </c>
      <c r="H16" s="4">
        <f t="shared" si="4"/>
        <v>107.4</v>
      </c>
      <c r="I16" s="4">
        <f t="shared" si="0"/>
        <v>125</v>
      </c>
      <c r="J16" s="4">
        <f t="shared" si="1"/>
        <v>2</v>
      </c>
      <c r="K16" s="4">
        <f t="shared" si="1"/>
        <v>3</v>
      </c>
    </row>
    <row r="17" spans="1:11" ht="15">
      <c r="A17" s="3" t="s">
        <v>2</v>
      </c>
      <c r="B17" s="4">
        <v>28</v>
      </c>
      <c r="C17" s="4">
        <v>9</v>
      </c>
      <c r="D17" s="4">
        <f t="shared" si="2"/>
        <v>32.1</v>
      </c>
      <c r="E17" s="4">
        <v>21</v>
      </c>
      <c r="F17" s="4">
        <v>5</v>
      </c>
      <c r="G17" s="4">
        <f t="shared" si="3"/>
        <v>23.8</v>
      </c>
      <c r="H17" s="4">
        <f t="shared" si="4"/>
        <v>75</v>
      </c>
      <c r="I17" s="4">
        <f t="shared" si="0"/>
        <v>55.6</v>
      </c>
      <c r="J17" s="4">
        <f t="shared" si="1"/>
        <v>-7</v>
      </c>
      <c r="K17" s="4">
        <f t="shared" si="1"/>
        <v>-4</v>
      </c>
    </row>
    <row r="18" spans="1:11" ht="15">
      <c r="A18" s="3" t="s">
        <v>25</v>
      </c>
      <c r="B18" s="4">
        <v>39</v>
      </c>
      <c r="C18" s="4">
        <v>18</v>
      </c>
      <c r="D18" s="4">
        <f t="shared" si="2"/>
        <v>46.2</v>
      </c>
      <c r="E18" s="4">
        <v>33</v>
      </c>
      <c r="F18" s="4">
        <v>15</v>
      </c>
      <c r="G18" s="4">
        <f t="shared" si="3"/>
        <v>45.5</v>
      </c>
      <c r="H18" s="4">
        <f t="shared" si="4"/>
        <v>84.6</v>
      </c>
      <c r="I18" s="4">
        <f t="shared" si="0"/>
        <v>83.3</v>
      </c>
      <c r="J18" s="4">
        <f t="shared" si="1"/>
        <v>-6</v>
      </c>
      <c r="K18" s="4">
        <f t="shared" si="1"/>
        <v>-3</v>
      </c>
    </row>
    <row r="19" spans="1:11" ht="15.75">
      <c r="A19" s="1" t="s">
        <v>1</v>
      </c>
      <c r="B19" s="2">
        <f>SUM(B8:B18)</f>
        <v>320</v>
      </c>
      <c r="C19" s="2">
        <f>SUM(C8:C18)</f>
        <v>153</v>
      </c>
      <c r="D19" s="2">
        <f>ROUND((C19/B19)*100,1)</f>
        <v>47.8</v>
      </c>
      <c r="E19" s="2">
        <f>SUM(E8:E18)</f>
        <v>292</v>
      </c>
      <c r="F19" s="2">
        <f>SUM(F8:F18)</f>
        <v>141</v>
      </c>
      <c r="G19" s="2">
        <f t="shared" si="3"/>
        <v>48.3</v>
      </c>
      <c r="H19" s="2">
        <f t="shared" si="4"/>
        <v>91.3</v>
      </c>
      <c r="I19" s="2">
        <f t="shared" si="0"/>
        <v>92.2</v>
      </c>
      <c r="J19" s="2">
        <f t="shared" si="1"/>
        <v>-28</v>
      </c>
      <c r="K19" s="2">
        <f t="shared" si="1"/>
        <v>-12</v>
      </c>
    </row>
    <row r="20" spans="1:11" ht="15.75">
      <c r="A20" s="1" t="s">
        <v>0</v>
      </c>
      <c r="B20" s="2">
        <f>SUM(B7,B19)</f>
        <v>866</v>
      </c>
      <c r="C20" s="2">
        <f>SUM(C7,C19)</f>
        <v>426</v>
      </c>
      <c r="D20" s="15">
        <f>ROUND((C20/B20)*100,1)</f>
        <v>49.2</v>
      </c>
      <c r="E20" s="2">
        <f>SUM(E7,E19)</f>
        <v>748</v>
      </c>
      <c r="F20" s="2">
        <f>SUM(F7,F19)</f>
        <v>387</v>
      </c>
      <c r="G20" s="15">
        <f t="shared" si="3"/>
        <v>51.7</v>
      </c>
      <c r="H20" s="2">
        <f t="shared" si="4"/>
        <v>86.4</v>
      </c>
      <c r="I20" s="2">
        <f t="shared" si="0"/>
        <v>90.8</v>
      </c>
      <c r="J20" s="2">
        <f t="shared" si="1"/>
        <v>-118</v>
      </c>
      <c r="K20" s="2">
        <f t="shared" si="1"/>
        <v>-39</v>
      </c>
    </row>
  </sheetData>
  <sheetProtection/>
  <mergeCells count="8">
    <mergeCell ref="B1:G1"/>
    <mergeCell ref="J1:K1"/>
    <mergeCell ref="A3:A5"/>
    <mergeCell ref="B3:G3"/>
    <mergeCell ref="H3:I4"/>
    <mergeCell ref="J3:K4"/>
    <mergeCell ref="B4:D4"/>
    <mergeCell ref="E4:G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1"/>
  <sheetViews>
    <sheetView zoomScale="75" zoomScaleNormal="75" zoomScalePageLayoutView="0" workbookViewId="0" topLeftCell="A1">
      <selection activeCell="H30" sqref="H30"/>
    </sheetView>
  </sheetViews>
  <sheetFormatPr defaultColWidth="9.00390625" defaultRowHeight="12.75"/>
  <cols>
    <col min="1" max="1" width="28.00390625" style="0" customWidth="1"/>
    <col min="2" max="2" width="12.00390625" style="0" customWidth="1"/>
    <col min="3" max="3" width="11.00390625" style="0" customWidth="1"/>
    <col min="4" max="4" width="13.00390625" style="0" customWidth="1"/>
    <col min="5" max="6" width="11.625" style="0" customWidth="1"/>
    <col min="7" max="7" width="12.00390625" style="0" customWidth="1"/>
    <col min="8" max="8" width="12.625" style="0" customWidth="1"/>
    <col min="9" max="9" width="11.625" style="0" customWidth="1"/>
  </cols>
  <sheetData>
    <row r="1" spans="3:9" ht="15.75">
      <c r="C1" s="16" t="s">
        <v>41</v>
      </c>
      <c r="I1" s="16" t="s">
        <v>42</v>
      </c>
    </row>
    <row r="4" spans="1:9" ht="15">
      <c r="A4" s="93" t="s">
        <v>22</v>
      </c>
      <c r="B4" s="96" t="s">
        <v>43</v>
      </c>
      <c r="C4" s="97"/>
      <c r="D4" s="97"/>
      <c r="E4" s="98"/>
      <c r="F4" s="96" t="s">
        <v>44</v>
      </c>
      <c r="G4" s="97"/>
      <c r="H4" s="97"/>
      <c r="I4" s="98"/>
    </row>
    <row r="5" spans="1:9" ht="15">
      <c r="A5" s="94"/>
      <c r="B5" s="96" t="s">
        <v>155</v>
      </c>
      <c r="C5" s="98"/>
      <c r="D5" s="96" t="s">
        <v>161</v>
      </c>
      <c r="E5" s="98"/>
      <c r="F5" s="96" t="s">
        <v>156</v>
      </c>
      <c r="G5" s="98"/>
      <c r="H5" s="96" t="s">
        <v>159</v>
      </c>
      <c r="I5" s="98"/>
    </row>
    <row r="6" spans="1:9" ht="15">
      <c r="A6" s="95"/>
      <c r="B6" s="4" t="s">
        <v>19</v>
      </c>
      <c r="C6" s="4" t="s">
        <v>18</v>
      </c>
      <c r="D6" s="4" t="s">
        <v>19</v>
      </c>
      <c r="E6" s="4" t="s">
        <v>18</v>
      </c>
      <c r="F6" s="4" t="s">
        <v>45</v>
      </c>
      <c r="G6" s="4" t="s">
        <v>18</v>
      </c>
      <c r="H6" s="4" t="s">
        <v>45</v>
      </c>
      <c r="I6" s="4" t="s">
        <v>18</v>
      </c>
    </row>
    <row r="7" spans="1:9" ht="15">
      <c r="A7" s="4">
        <v>0</v>
      </c>
      <c r="B7" s="4">
        <v>1</v>
      </c>
      <c r="C7" s="4">
        <v>2</v>
      </c>
      <c r="D7" s="4">
        <v>3</v>
      </c>
      <c r="E7" s="4">
        <v>4</v>
      </c>
      <c r="F7" s="4">
        <v>5</v>
      </c>
      <c r="G7" s="4">
        <v>6</v>
      </c>
      <c r="H7" s="4">
        <v>7</v>
      </c>
      <c r="I7" s="4">
        <v>8</v>
      </c>
    </row>
    <row r="8" spans="1:9" ht="15.75">
      <c r="A8" s="1" t="s">
        <v>12</v>
      </c>
      <c r="B8" s="2">
        <v>472</v>
      </c>
      <c r="C8" s="2">
        <v>216</v>
      </c>
      <c r="D8" s="2">
        <v>411</v>
      </c>
      <c r="E8" s="2">
        <v>193</v>
      </c>
      <c r="F8" s="2">
        <v>92</v>
      </c>
      <c r="G8" s="2">
        <v>46</v>
      </c>
      <c r="H8" s="2">
        <v>63</v>
      </c>
      <c r="I8" s="2">
        <v>37</v>
      </c>
    </row>
    <row r="9" spans="1:9" ht="15">
      <c r="A9" s="3" t="s">
        <v>11</v>
      </c>
      <c r="B9" s="4">
        <v>15</v>
      </c>
      <c r="C9" s="4">
        <v>7</v>
      </c>
      <c r="D9" s="4">
        <v>21</v>
      </c>
      <c r="E9" s="4">
        <v>9</v>
      </c>
      <c r="F9" s="4">
        <v>2</v>
      </c>
      <c r="G9" s="4">
        <v>0</v>
      </c>
      <c r="H9" s="4">
        <v>5</v>
      </c>
      <c r="I9" s="4">
        <v>3</v>
      </c>
    </row>
    <row r="10" spans="1:9" ht="15">
      <c r="A10" s="3" t="s">
        <v>10</v>
      </c>
      <c r="B10" s="4">
        <v>12</v>
      </c>
      <c r="C10" s="4">
        <v>7</v>
      </c>
      <c r="D10" s="4">
        <v>11</v>
      </c>
      <c r="E10" s="4">
        <v>4</v>
      </c>
      <c r="F10" s="4">
        <v>3</v>
      </c>
      <c r="G10" s="4">
        <v>2</v>
      </c>
      <c r="H10" s="4">
        <v>1</v>
      </c>
      <c r="I10" s="4">
        <v>0</v>
      </c>
    </row>
    <row r="11" spans="1:9" ht="15">
      <c r="A11" s="3" t="s">
        <v>9</v>
      </c>
      <c r="B11" s="4">
        <v>10</v>
      </c>
      <c r="C11" s="4">
        <v>5</v>
      </c>
      <c r="D11" s="4">
        <v>8</v>
      </c>
      <c r="E11" s="4">
        <v>4</v>
      </c>
      <c r="F11" s="4">
        <v>1</v>
      </c>
      <c r="G11" s="4">
        <v>1</v>
      </c>
      <c r="H11" s="4">
        <v>0</v>
      </c>
      <c r="I11" s="4">
        <v>0</v>
      </c>
    </row>
    <row r="12" spans="1:9" ht="15">
      <c r="A12" s="3" t="s">
        <v>8</v>
      </c>
      <c r="B12" s="4">
        <v>14</v>
      </c>
      <c r="C12" s="4">
        <v>11</v>
      </c>
      <c r="D12" s="4">
        <v>18</v>
      </c>
      <c r="E12" s="4">
        <v>12</v>
      </c>
      <c r="F12" s="4">
        <v>2</v>
      </c>
      <c r="G12" s="4">
        <v>2</v>
      </c>
      <c r="H12" s="4">
        <v>5</v>
      </c>
      <c r="I12" s="4">
        <v>2</v>
      </c>
    </row>
    <row r="13" spans="1:9" ht="15">
      <c r="A13" s="3" t="s">
        <v>7</v>
      </c>
      <c r="B13" s="4">
        <v>19</v>
      </c>
      <c r="C13" s="4">
        <v>8</v>
      </c>
      <c r="D13" s="4">
        <v>13</v>
      </c>
      <c r="E13" s="4">
        <v>7</v>
      </c>
      <c r="F13" s="4">
        <v>3</v>
      </c>
      <c r="G13" s="4">
        <v>3</v>
      </c>
      <c r="H13" s="4">
        <v>3</v>
      </c>
      <c r="I13" s="4">
        <v>2</v>
      </c>
    </row>
    <row r="14" spans="1:9" ht="15">
      <c r="A14" s="3" t="s">
        <v>6</v>
      </c>
      <c r="B14" s="4">
        <v>7</v>
      </c>
      <c r="C14" s="4">
        <v>5</v>
      </c>
      <c r="D14" s="4">
        <v>7</v>
      </c>
      <c r="E14" s="4">
        <v>3</v>
      </c>
      <c r="F14" s="4">
        <v>1</v>
      </c>
      <c r="G14" s="4">
        <v>1</v>
      </c>
      <c r="H14" s="4">
        <v>1</v>
      </c>
      <c r="I14" s="4">
        <v>1</v>
      </c>
    </row>
    <row r="15" spans="1:9" ht="15">
      <c r="A15" s="3" t="s">
        <v>5</v>
      </c>
      <c r="B15" s="4">
        <v>11</v>
      </c>
      <c r="C15" s="4">
        <v>5</v>
      </c>
      <c r="D15" s="4">
        <v>11</v>
      </c>
      <c r="E15" s="4">
        <v>3</v>
      </c>
      <c r="F15" s="4">
        <v>1</v>
      </c>
      <c r="G15" s="4">
        <v>0</v>
      </c>
      <c r="H15" s="4">
        <v>1</v>
      </c>
      <c r="I15" s="4">
        <v>0</v>
      </c>
    </row>
    <row r="16" spans="1:9" ht="15">
      <c r="A16" s="3" t="s">
        <v>4</v>
      </c>
      <c r="B16" s="4">
        <v>16</v>
      </c>
      <c r="C16" s="4">
        <v>11</v>
      </c>
      <c r="D16" s="4">
        <v>22</v>
      </c>
      <c r="E16" s="4">
        <v>12</v>
      </c>
      <c r="F16" s="4">
        <v>5</v>
      </c>
      <c r="G16" s="4">
        <v>3</v>
      </c>
      <c r="H16" s="4">
        <v>3</v>
      </c>
      <c r="I16" s="4">
        <v>2</v>
      </c>
    </row>
    <row r="17" spans="1:9" ht="15">
      <c r="A17" s="3" t="s">
        <v>3</v>
      </c>
      <c r="B17" s="4">
        <v>18</v>
      </c>
      <c r="C17" s="4">
        <v>9</v>
      </c>
      <c r="D17" s="4">
        <v>16</v>
      </c>
      <c r="E17" s="4">
        <v>7</v>
      </c>
      <c r="F17" s="4">
        <v>6</v>
      </c>
      <c r="G17" s="4">
        <v>3</v>
      </c>
      <c r="H17" s="4">
        <v>2</v>
      </c>
      <c r="I17" s="4">
        <v>2</v>
      </c>
    </row>
    <row r="18" spans="1:9" ht="15">
      <c r="A18" s="3" t="s">
        <v>2</v>
      </c>
      <c r="B18" s="4">
        <v>16</v>
      </c>
      <c r="C18" s="4">
        <v>7</v>
      </c>
      <c r="D18" s="4">
        <v>11</v>
      </c>
      <c r="E18" s="4">
        <v>7</v>
      </c>
      <c r="F18" s="4">
        <v>2</v>
      </c>
      <c r="G18" s="4">
        <v>1</v>
      </c>
      <c r="H18" s="4">
        <v>0</v>
      </c>
      <c r="I18" s="4">
        <v>0</v>
      </c>
    </row>
    <row r="19" spans="1:9" ht="15">
      <c r="A19" s="3" t="s">
        <v>25</v>
      </c>
      <c r="B19" s="4">
        <v>12</v>
      </c>
      <c r="C19" s="4">
        <v>6</v>
      </c>
      <c r="D19" s="4">
        <v>19</v>
      </c>
      <c r="E19" s="4">
        <v>9</v>
      </c>
      <c r="F19" s="4">
        <v>3</v>
      </c>
      <c r="G19" s="4">
        <v>1</v>
      </c>
      <c r="H19" s="4">
        <v>6</v>
      </c>
      <c r="I19" s="4">
        <v>4</v>
      </c>
    </row>
    <row r="20" spans="1:9" ht="15.75">
      <c r="A20" s="1" t="s">
        <v>1</v>
      </c>
      <c r="B20" s="2">
        <f aca="true" t="shared" si="0" ref="B20:H20">SUM(B9:B19)</f>
        <v>150</v>
      </c>
      <c r="C20" s="2">
        <f t="shared" si="0"/>
        <v>81</v>
      </c>
      <c r="D20" s="2">
        <f t="shared" si="0"/>
        <v>157</v>
      </c>
      <c r="E20" s="2">
        <f t="shared" si="0"/>
        <v>77</v>
      </c>
      <c r="F20" s="2">
        <f t="shared" si="0"/>
        <v>29</v>
      </c>
      <c r="G20" s="2">
        <f t="shared" si="0"/>
        <v>17</v>
      </c>
      <c r="H20" s="2">
        <f t="shared" si="0"/>
        <v>27</v>
      </c>
      <c r="I20" s="2">
        <f>SUM(I9:I19)</f>
        <v>16</v>
      </c>
    </row>
    <row r="21" spans="1:11" ht="15.75">
      <c r="A21" s="1" t="s">
        <v>0</v>
      </c>
      <c r="B21" s="2">
        <f aca="true" t="shared" si="1" ref="B21:I21">SUM(B8:B19)</f>
        <v>622</v>
      </c>
      <c r="C21" s="2">
        <f t="shared" si="1"/>
        <v>297</v>
      </c>
      <c r="D21" s="2">
        <f t="shared" si="1"/>
        <v>568</v>
      </c>
      <c r="E21" s="2">
        <f t="shared" si="1"/>
        <v>270</v>
      </c>
      <c r="F21" s="2">
        <f t="shared" si="1"/>
        <v>121</v>
      </c>
      <c r="G21" s="2">
        <f t="shared" si="1"/>
        <v>63</v>
      </c>
      <c r="H21" s="2">
        <f t="shared" si="1"/>
        <v>90</v>
      </c>
      <c r="I21" s="2">
        <f t="shared" si="1"/>
        <v>53</v>
      </c>
      <c r="K21" s="70"/>
    </row>
  </sheetData>
  <sheetProtection/>
  <mergeCells count="7">
    <mergeCell ref="A4:A6"/>
    <mergeCell ref="B4:E4"/>
    <mergeCell ref="F4:I4"/>
    <mergeCell ref="B5:C5"/>
    <mergeCell ref="D5:E5"/>
    <mergeCell ref="F5:G5"/>
    <mergeCell ref="H5:I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4"/>
  <sheetViews>
    <sheetView zoomScale="76" zoomScaleNormal="76" zoomScalePageLayoutView="0" workbookViewId="0" topLeftCell="A1">
      <selection activeCell="C36" sqref="C36"/>
    </sheetView>
  </sheetViews>
  <sheetFormatPr defaultColWidth="9.00390625" defaultRowHeight="12.75"/>
  <cols>
    <col min="1" max="1" width="18.25390625" style="0" customWidth="1"/>
    <col min="2" max="2" width="9.75390625" style="0" customWidth="1"/>
    <col min="3" max="3" width="9.875" style="0" customWidth="1"/>
    <col min="4" max="4" width="10.125" style="0" customWidth="1"/>
    <col min="11" max="11" width="10.125" style="0" customWidth="1"/>
    <col min="12" max="12" width="10.375" style="0" customWidth="1"/>
  </cols>
  <sheetData>
    <row r="1" spans="3:12" ht="15.75">
      <c r="C1" s="16" t="s">
        <v>46</v>
      </c>
      <c r="J1" s="92" t="s">
        <v>47</v>
      </c>
      <c r="K1" s="92"/>
      <c r="L1" s="92"/>
    </row>
    <row r="2" spans="1:10" ht="12.75">
      <c r="A2" t="s">
        <v>158</v>
      </c>
      <c r="H2" t="s">
        <v>48</v>
      </c>
      <c r="J2" t="s">
        <v>164</v>
      </c>
    </row>
    <row r="3" spans="1:8" ht="12.75">
      <c r="A3" t="s">
        <v>154</v>
      </c>
      <c r="B3" t="s">
        <v>162</v>
      </c>
      <c r="H3" t="s">
        <v>49</v>
      </c>
    </row>
    <row r="4" spans="1:13" ht="12.75">
      <c r="A4" s="117" t="s">
        <v>22</v>
      </c>
      <c r="B4" s="119" t="s">
        <v>50</v>
      </c>
      <c r="C4" s="120"/>
      <c r="D4" s="119" t="s">
        <v>51</v>
      </c>
      <c r="E4" s="120"/>
      <c r="F4" s="119" t="s">
        <v>52</v>
      </c>
      <c r="G4" s="120"/>
      <c r="H4" s="119" t="s">
        <v>53</v>
      </c>
      <c r="I4" s="120"/>
      <c r="J4" s="119" t="s">
        <v>54</v>
      </c>
      <c r="K4" s="120"/>
      <c r="L4" s="18" t="s">
        <v>55</v>
      </c>
      <c r="M4" s="82" t="s">
        <v>163</v>
      </c>
    </row>
    <row r="5" spans="1:13" ht="12.75">
      <c r="A5" s="118"/>
      <c r="B5" s="19" t="s">
        <v>56</v>
      </c>
      <c r="C5" s="19" t="s">
        <v>57</v>
      </c>
      <c r="D5" s="19" t="s">
        <v>56</v>
      </c>
      <c r="E5" s="19" t="s">
        <v>57</v>
      </c>
      <c r="F5" s="19" t="s">
        <v>56</v>
      </c>
      <c r="G5" s="19" t="s">
        <v>57</v>
      </c>
      <c r="H5" s="17" t="s">
        <v>56</v>
      </c>
      <c r="I5" s="19" t="s">
        <v>57</v>
      </c>
      <c r="J5" s="19" t="s">
        <v>56</v>
      </c>
      <c r="K5" s="19" t="s">
        <v>57</v>
      </c>
      <c r="L5" s="19" t="s">
        <v>56</v>
      </c>
      <c r="M5" s="19" t="s">
        <v>57</v>
      </c>
    </row>
    <row r="6" spans="1:13" ht="12.75">
      <c r="A6" s="19">
        <v>0</v>
      </c>
      <c r="B6" s="19">
        <v>3</v>
      </c>
      <c r="C6" s="19">
        <v>4</v>
      </c>
      <c r="D6" s="19">
        <v>5</v>
      </c>
      <c r="E6" s="19">
        <v>6</v>
      </c>
      <c r="F6" s="19">
        <v>7</v>
      </c>
      <c r="G6" s="19">
        <v>8</v>
      </c>
      <c r="H6" s="17">
        <v>9</v>
      </c>
      <c r="I6" s="19">
        <v>10</v>
      </c>
      <c r="J6" s="19">
        <v>11</v>
      </c>
      <c r="K6" s="19">
        <v>12</v>
      </c>
      <c r="L6" s="19">
        <v>13</v>
      </c>
      <c r="M6" s="19">
        <v>14</v>
      </c>
    </row>
    <row r="7" spans="1:13" ht="12.75">
      <c r="A7" s="20" t="s">
        <v>58</v>
      </c>
      <c r="B7" s="76">
        <v>591</v>
      </c>
      <c r="C7" s="76">
        <v>296</v>
      </c>
      <c r="D7" s="76">
        <v>1217</v>
      </c>
      <c r="E7" s="76">
        <v>686</v>
      </c>
      <c r="F7" s="76">
        <v>1060</v>
      </c>
      <c r="G7" s="76">
        <v>583</v>
      </c>
      <c r="H7" s="76">
        <v>1020</v>
      </c>
      <c r="I7" s="76">
        <v>504</v>
      </c>
      <c r="J7" s="77">
        <v>491</v>
      </c>
      <c r="K7" s="77">
        <v>210</v>
      </c>
      <c r="L7" s="77">
        <v>156</v>
      </c>
      <c r="M7" s="77"/>
    </row>
    <row r="8" spans="1:13" ht="12.75">
      <c r="A8" s="23" t="s">
        <v>59</v>
      </c>
      <c r="B8" s="76">
        <v>466</v>
      </c>
      <c r="C8" s="76">
        <v>260</v>
      </c>
      <c r="D8" s="76">
        <v>1009</v>
      </c>
      <c r="E8" s="76">
        <v>583</v>
      </c>
      <c r="F8" s="76">
        <v>1010</v>
      </c>
      <c r="G8" s="76">
        <v>564</v>
      </c>
      <c r="H8" s="76">
        <v>849</v>
      </c>
      <c r="I8" s="76">
        <v>425</v>
      </c>
      <c r="J8" s="77">
        <v>486</v>
      </c>
      <c r="K8" s="77">
        <v>217</v>
      </c>
      <c r="L8" s="77">
        <v>162</v>
      </c>
      <c r="M8" s="77">
        <v>6</v>
      </c>
    </row>
    <row r="9" spans="1:13" ht="12.75">
      <c r="A9" s="24" t="s">
        <v>60</v>
      </c>
      <c r="B9" s="25">
        <v>87</v>
      </c>
      <c r="C9" s="25">
        <v>40</v>
      </c>
      <c r="D9" s="25">
        <v>95</v>
      </c>
      <c r="E9" s="25">
        <v>57</v>
      </c>
      <c r="F9" s="25">
        <v>51</v>
      </c>
      <c r="G9" s="25">
        <v>27</v>
      </c>
      <c r="H9" s="25">
        <v>53</v>
      </c>
      <c r="I9" s="25">
        <v>26</v>
      </c>
      <c r="J9" s="26">
        <v>23</v>
      </c>
      <c r="K9" s="26">
        <v>8</v>
      </c>
      <c r="L9" s="26">
        <v>6</v>
      </c>
      <c r="M9" s="26"/>
    </row>
    <row r="10" spans="1:13" ht="12.75">
      <c r="A10" s="27" t="s">
        <v>61</v>
      </c>
      <c r="B10" s="25">
        <v>78</v>
      </c>
      <c r="C10" s="25">
        <v>45</v>
      </c>
      <c r="D10" s="25">
        <v>86</v>
      </c>
      <c r="E10" s="25">
        <v>56</v>
      </c>
      <c r="F10" s="25">
        <v>60</v>
      </c>
      <c r="G10" s="25">
        <v>27</v>
      </c>
      <c r="H10" s="25">
        <v>55</v>
      </c>
      <c r="I10" s="25">
        <v>30</v>
      </c>
      <c r="J10" s="26">
        <v>26</v>
      </c>
      <c r="K10" s="26">
        <v>11</v>
      </c>
      <c r="L10" s="26">
        <v>9</v>
      </c>
      <c r="M10" s="26">
        <v>0</v>
      </c>
    </row>
    <row r="11" spans="1:13" ht="12.75">
      <c r="A11" s="24" t="s">
        <v>62</v>
      </c>
      <c r="B11" s="25">
        <v>64</v>
      </c>
      <c r="C11" s="25">
        <v>36</v>
      </c>
      <c r="D11" s="25">
        <v>61</v>
      </c>
      <c r="E11" s="25">
        <v>35</v>
      </c>
      <c r="F11" s="25">
        <v>33</v>
      </c>
      <c r="G11" s="25">
        <v>13</v>
      </c>
      <c r="H11" s="25">
        <v>29</v>
      </c>
      <c r="I11" s="25">
        <v>13</v>
      </c>
      <c r="J11" s="26">
        <v>12</v>
      </c>
      <c r="K11" s="26">
        <v>6</v>
      </c>
      <c r="L11" s="26">
        <v>7</v>
      </c>
      <c r="M11" s="26"/>
    </row>
    <row r="12" spans="1:13" ht="12.75">
      <c r="A12" s="27" t="s">
        <v>61</v>
      </c>
      <c r="B12" s="25">
        <v>60</v>
      </c>
      <c r="C12" s="25">
        <v>33</v>
      </c>
      <c r="D12" s="25">
        <v>54</v>
      </c>
      <c r="E12" s="25">
        <v>32</v>
      </c>
      <c r="F12" s="25">
        <v>24</v>
      </c>
      <c r="G12" s="25">
        <v>9</v>
      </c>
      <c r="H12" s="25">
        <v>26</v>
      </c>
      <c r="I12" s="25">
        <v>12</v>
      </c>
      <c r="J12" s="26">
        <v>14</v>
      </c>
      <c r="K12" s="26">
        <v>8</v>
      </c>
      <c r="L12" s="26">
        <v>8</v>
      </c>
      <c r="M12" s="26">
        <v>1</v>
      </c>
    </row>
    <row r="13" spans="1:13" ht="12.75">
      <c r="A13" s="24" t="s">
        <v>63</v>
      </c>
      <c r="B13" s="25">
        <v>37</v>
      </c>
      <c r="C13" s="25">
        <v>20</v>
      </c>
      <c r="D13" s="25">
        <v>57</v>
      </c>
      <c r="E13" s="25">
        <v>32</v>
      </c>
      <c r="F13" s="25">
        <v>25</v>
      </c>
      <c r="G13" s="25">
        <v>13</v>
      </c>
      <c r="H13" s="25">
        <v>18</v>
      </c>
      <c r="I13" s="25">
        <v>11</v>
      </c>
      <c r="J13" s="26">
        <v>14</v>
      </c>
      <c r="K13" s="26">
        <v>8</v>
      </c>
      <c r="L13" s="26">
        <v>7</v>
      </c>
      <c r="M13" s="26"/>
    </row>
    <row r="14" spans="1:13" ht="12.75">
      <c r="A14" s="27" t="s">
        <v>61</v>
      </c>
      <c r="B14" s="25">
        <v>44</v>
      </c>
      <c r="C14" s="25">
        <v>20</v>
      </c>
      <c r="D14" s="25">
        <v>47</v>
      </c>
      <c r="E14" s="25">
        <v>25</v>
      </c>
      <c r="F14" s="25">
        <v>21</v>
      </c>
      <c r="G14" s="25">
        <v>12</v>
      </c>
      <c r="H14" s="25">
        <v>22</v>
      </c>
      <c r="I14" s="25">
        <v>15</v>
      </c>
      <c r="J14" s="26">
        <v>12</v>
      </c>
      <c r="K14" s="26">
        <v>5</v>
      </c>
      <c r="L14" s="26">
        <v>8</v>
      </c>
      <c r="M14" s="26">
        <v>0</v>
      </c>
    </row>
    <row r="15" spans="1:13" ht="12.75">
      <c r="A15" s="24" t="s">
        <v>64</v>
      </c>
      <c r="B15" s="25">
        <v>89</v>
      </c>
      <c r="C15" s="25">
        <v>41</v>
      </c>
      <c r="D15" s="25">
        <v>97</v>
      </c>
      <c r="E15" s="25">
        <v>62</v>
      </c>
      <c r="F15" s="25">
        <v>72</v>
      </c>
      <c r="G15" s="25">
        <v>40</v>
      </c>
      <c r="H15" s="25">
        <v>66</v>
      </c>
      <c r="I15" s="25">
        <v>44</v>
      </c>
      <c r="J15" s="26">
        <v>28</v>
      </c>
      <c r="K15" s="26">
        <v>11</v>
      </c>
      <c r="L15" s="26">
        <v>4</v>
      </c>
      <c r="M15" s="26"/>
    </row>
    <row r="16" spans="1:13" ht="12.75">
      <c r="A16" s="27" t="s">
        <v>61</v>
      </c>
      <c r="B16" s="25">
        <v>71</v>
      </c>
      <c r="C16" s="25">
        <v>32</v>
      </c>
      <c r="D16" s="25">
        <v>91</v>
      </c>
      <c r="E16" s="25">
        <v>52</v>
      </c>
      <c r="F16" s="25">
        <v>58</v>
      </c>
      <c r="G16" s="25">
        <v>35</v>
      </c>
      <c r="H16" s="25">
        <v>46</v>
      </c>
      <c r="I16" s="25">
        <v>29</v>
      </c>
      <c r="J16" s="26">
        <v>24</v>
      </c>
      <c r="K16" s="26">
        <v>12</v>
      </c>
      <c r="L16" s="26">
        <v>5</v>
      </c>
      <c r="M16" s="26">
        <v>0</v>
      </c>
    </row>
    <row r="17" spans="1:13" ht="12.75">
      <c r="A17" s="24" t="s">
        <v>65</v>
      </c>
      <c r="B17" s="25">
        <v>98</v>
      </c>
      <c r="C17" s="25">
        <v>46</v>
      </c>
      <c r="D17" s="25">
        <v>98</v>
      </c>
      <c r="E17" s="25">
        <v>53</v>
      </c>
      <c r="F17" s="25">
        <v>44</v>
      </c>
      <c r="G17" s="25">
        <v>21</v>
      </c>
      <c r="H17" s="25">
        <v>42</v>
      </c>
      <c r="I17" s="25">
        <v>23</v>
      </c>
      <c r="J17" s="26">
        <v>22</v>
      </c>
      <c r="K17" s="26">
        <v>11</v>
      </c>
      <c r="L17" s="26">
        <v>3</v>
      </c>
      <c r="M17" s="26"/>
    </row>
    <row r="18" spans="1:13" ht="12.75">
      <c r="A18" s="27" t="s">
        <v>61</v>
      </c>
      <c r="B18" s="25">
        <v>88</v>
      </c>
      <c r="C18" s="25">
        <v>45</v>
      </c>
      <c r="D18" s="25">
        <v>73</v>
      </c>
      <c r="E18" s="25">
        <v>38</v>
      </c>
      <c r="F18" s="25">
        <v>45</v>
      </c>
      <c r="G18" s="25">
        <v>26</v>
      </c>
      <c r="H18" s="25">
        <v>41</v>
      </c>
      <c r="I18" s="25">
        <v>25</v>
      </c>
      <c r="J18" s="26">
        <v>19</v>
      </c>
      <c r="K18" s="26">
        <v>6</v>
      </c>
      <c r="L18" s="26">
        <v>7</v>
      </c>
      <c r="M18" s="26">
        <v>0</v>
      </c>
    </row>
    <row r="19" spans="1:13" ht="12.75">
      <c r="A19" s="24" t="s">
        <v>66</v>
      </c>
      <c r="B19" s="25">
        <v>58</v>
      </c>
      <c r="C19" s="25">
        <v>28</v>
      </c>
      <c r="D19" s="25">
        <v>65</v>
      </c>
      <c r="E19" s="25">
        <v>39</v>
      </c>
      <c r="F19" s="25">
        <v>29</v>
      </c>
      <c r="G19" s="25">
        <v>13</v>
      </c>
      <c r="H19" s="25">
        <v>25</v>
      </c>
      <c r="I19" s="25">
        <v>13</v>
      </c>
      <c r="J19" s="26">
        <v>8</v>
      </c>
      <c r="K19" s="26">
        <v>4</v>
      </c>
      <c r="L19" s="26">
        <v>1</v>
      </c>
      <c r="M19" s="26"/>
    </row>
    <row r="20" spans="1:13" ht="12.75">
      <c r="A20" s="27" t="s">
        <v>61</v>
      </c>
      <c r="B20" s="25">
        <v>47</v>
      </c>
      <c r="C20" s="25">
        <v>22</v>
      </c>
      <c r="D20" s="25">
        <v>59</v>
      </c>
      <c r="E20" s="25">
        <v>37</v>
      </c>
      <c r="F20" s="25">
        <v>22</v>
      </c>
      <c r="G20" s="25">
        <v>9</v>
      </c>
      <c r="H20" s="25">
        <v>16</v>
      </c>
      <c r="I20" s="25">
        <v>9</v>
      </c>
      <c r="J20" s="26">
        <v>10</v>
      </c>
      <c r="K20" s="26">
        <v>8</v>
      </c>
      <c r="L20" s="26">
        <v>1</v>
      </c>
      <c r="M20" s="26">
        <v>0</v>
      </c>
    </row>
    <row r="21" spans="1:13" ht="12.75">
      <c r="A21" s="24" t="s">
        <v>67</v>
      </c>
      <c r="B21" s="25">
        <v>60</v>
      </c>
      <c r="C21" s="25">
        <v>27</v>
      </c>
      <c r="D21" s="25">
        <v>51</v>
      </c>
      <c r="E21" s="25">
        <v>29</v>
      </c>
      <c r="F21" s="25">
        <v>34</v>
      </c>
      <c r="G21" s="25">
        <v>19</v>
      </c>
      <c r="H21" s="25">
        <v>48</v>
      </c>
      <c r="I21" s="25">
        <v>18</v>
      </c>
      <c r="J21" s="26">
        <v>7</v>
      </c>
      <c r="K21" s="26">
        <v>3</v>
      </c>
      <c r="L21" s="26">
        <v>3</v>
      </c>
      <c r="M21" s="26"/>
    </row>
    <row r="22" spans="1:13" ht="12.75">
      <c r="A22" s="27" t="s">
        <v>61</v>
      </c>
      <c r="B22" s="25">
        <v>41</v>
      </c>
      <c r="C22" s="25">
        <v>19</v>
      </c>
      <c r="D22" s="25">
        <v>52</v>
      </c>
      <c r="E22" s="25">
        <v>33</v>
      </c>
      <c r="F22" s="25">
        <v>25</v>
      </c>
      <c r="G22" s="25">
        <v>17</v>
      </c>
      <c r="H22" s="25">
        <v>36</v>
      </c>
      <c r="I22" s="25">
        <v>15</v>
      </c>
      <c r="J22" s="26">
        <v>7</v>
      </c>
      <c r="K22" s="26">
        <v>3</v>
      </c>
      <c r="L22" s="26">
        <v>5</v>
      </c>
      <c r="M22" s="26">
        <v>0</v>
      </c>
    </row>
    <row r="23" spans="1:13" ht="12.75">
      <c r="A23" s="24" t="s">
        <v>68</v>
      </c>
      <c r="B23" s="25">
        <v>89</v>
      </c>
      <c r="C23" s="25">
        <v>47</v>
      </c>
      <c r="D23" s="25">
        <v>117</v>
      </c>
      <c r="E23" s="25">
        <v>68</v>
      </c>
      <c r="F23" s="25">
        <v>74</v>
      </c>
      <c r="G23" s="25">
        <v>43</v>
      </c>
      <c r="H23" s="25">
        <v>53</v>
      </c>
      <c r="I23" s="25">
        <v>25</v>
      </c>
      <c r="J23" s="26">
        <v>32</v>
      </c>
      <c r="K23" s="26">
        <v>13</v>
      </c>
      <c r="L23" s="26">
        <v>12</v>
      </c>
      <c r="M23" s="26"/>
    </row>
    <row r="24" spans="1:13" ht="12.75">
      <c r="A24" s="27" t="s">
        <v>61</v>
      </c>
      <c r="B24" s="25">
        <v>61</v>
      </c>
      <c r="C24" s="25">
        <v>30</v>
      </c>
      <c r="D24" s="25">
        <v>90</v>
      </c>
      <c r="E24" s="25">
        <v>54</v>
      </c>
      <c r="F24" s="25">
        <v>59</v>
      </c>
      <c r="G24" s="25">
        <v>32</v>
      </c>
      <c r="H24" s="25">
        <v>53</v>
      </c>
      <c r="I24" s="25">
        <v>29</v>
      </c>
      <c r="J24" s="26">
        <v>39</v>
      </c>
      <c r="K24" s="26">
        <v>16</v>
      </c>
      <c r="L24" s="26">
        <v>8</v>
      </c>
      <c r="M24" s="26">
        <v>0</v>
      </c>
    </row>
    <row r="25" spans="1:13" ht="12.75">
      <c r="A25" s="24" t="s">
        <v>69</v>
      </c>
      <c r="B25" s="25">
        <v>55</v>
      </c>
      <c r="C25" s="25">
        <v>32</v>
      </c>
      <c r="D25" s="25">
        <v>82</v>
      </c>
      <c r="E25" s="25">
        <v>53</v>
      </c>
      <c r="F25" s="25">
        <v>74</v>
      </c>
      <c r="G25" s="25">
        <v>36</v>
      </c>
      <c r="H25" s="25">
        <v>43</v>
      </c>
      <c r="I25" s="25">
        <v>26</v>
      </c>
      <c r="J25" s="26">
        <v>25</v>
      </c>
      <c r="K25" s="26">
        <v>7</v>
      </c>
      <c r="L25" s="26">
        <v>9</v>
      </c>
      <c r="M25" s="26"/>
    </row>
    <row r="26" spans="1:13" ht="12.75">
      <c r="A26" s="27" t="s">
        <v>61</v>
      </c>
      <c r="B26" s="25">
        <v>42</v>
      </c>
      <c r="C26" s="25">
        <v>23</v>
      </c>
      <c r="D26" s="25">
        <v>79</v>
      </c>
      <c r="E26" s="25">
        <v>59</v>
      </c>
      <c r="F26" s="25">
        <v>62</v>
      </c>
      <c r="G26" s="25">
        <v>33</v>
      </c>
      <c r="H26" s="25">
        <v>41</v>
      </c>
      <c r="I26" s="25">
        <v>14</v>
      </c>
      <c r="J26" s="26">
        <v>18</v>
      </c>
      <c r="K26" s="26">
        <v>7</v>
      </c>
      <c r="L26" s="26">
        <v>9</v>
      </c>
      <c r="M26" s="26">
        <v>1</v>
      </c>
    </row>
    <row r="27" spans="1:13" ht="12.75">
      <c r="A27" s="24" t="s">
        <v>70</v>
      </c>
      <c r="B27" s="25">
        <v>91</v>
      </c>
      <c r="C27" s="25">
        <v>45</v>
      </c>
      <c r="D27" s="25">
        <v>86</v>
      </c>
      <c r="E27" s="25">
        <v>50</v>
      </c>
      <c r="F27" s="25">
        <v>41</v>
      </c>
      <c r="G27" s="25">
        <v>24</v>
      </c>
      <c r="H27" s="25">
        <v>42</v>
      </c>
      <c r="I27" s="25">
        <v>16</v>
      </c>
      <c r="J27" s="26">
        <v>23</v>
      </c>
      <c r="K27" s="26">
        <v>8</v>
      </c>
      <c r="L27" s="26">
        <v>14</v>
      </c>
      <c r="M27" s="26"/>
    </row>
    <row r="28" spans="1:13" ht="12.75">
      <c r="A28" s="27" t="s">
        <v>61</v>
      </c>
      <c r="B28" s="25">
        <v>78</v>
      </c>
      <c r="C28" s="25">
        <v>39</v>
      </c>
      <c r="D28" s="25">
        <v>77</v>
      </c>
      <c r="E28" s="25">
        <v>47</v>
      </c>
      <c r="F28" s="25">
        <v>38</v>
      </c>
      <c r="G28" s="25">
        <v>22</v>
      </c>
      <c r="H28" s="25">
        <v>29</v>
      </c>
      <c r="I28" s="25">
        <v>10</v>
      </c>
      <c r="J28" s="26">
        <v>20</v>
      </c>
      <c r="K28" s="26">
        <v>8</v>
      </c>
      <c r="L28" s="26">
        <v>13</v>
      </c>
      <c r="M28" s="26">
        <v>0</v>
      </c>
    </row>
    <row r="29" spans="1:13" ht="12.75">
      <c r="A29" s="24" t="s">
        <v>71</v>
      </c>
      <c r="B29" s="25">
        <v>75</v>
      </c>
      <c r="C29" s="25">
        <v>32</v>
      </c>
      <c r="D29" s="25">
        <v>94</v>
      </c>
      <c r="E29" s="25">
        <v>51</v>
      </c>
      <c r="F29" s="25">
        <v>49</v>
      </c>
      <c r="G29" s="25">
        <v>29</v>
      </c>
      <c r="H29" s="25">
        <v>37</v>
      </c>
      <c r="I29" s="25">
        <v>16</v>
      </c>
      <c r="J29" s="26">
        <v>21</v>
      </c>
      <c r="K29" s="26">
        <v>11</v>
      </c>
      <c r="L29" s="26">
        <v>6</v>
      </c>
      <c r="M29" s="26"/>
    </row>
    <row r="30" spans="1:13" ht="12.75">
      <c r="A30" s="27" t="s">
        <v>61</v>
      </c>
      <c r="B30" s="25">
        <v>61</v>
      </c>
      <c r="C30" s="25">
        <v>31</v>
      </c>
      <c r="D30" s="25">
        <v>101</v>
      </c>
      <c r="E30" s="25">
        <v>61</v>
      </c>
      <c r="F30" s="25">
        <v>46</v>
      </c>
      <c r="G30" s="25">
        <v>23</v>
      </c>
      <c r="H30" s="25">
        <v>49</v>
      </c>
      <c r="I30" s="25">
        <v>21</v>
      </c>
      <c r="J30" s="26">
        <v>20</v>
      </c>
      <c r="K30" s="26">
        <v>8</v>
      </c>
      <c r="L30" s="26">
        <v>2</v>
      </c>
      <c r="M30" s="26">
        <v>0</v>
      </c>
    </row>
    <row r="31" spans="1:13" ht="12.75">
      <c r="A31" s="20" t="s">
        <v>72</v>
      </c>
      <c r="B31" s="21">
        <f>SUM(B29,B27,B25,B23,B21,B19,B17,B15,B13,B11,B9)</f>
        <v>803</v>
      </c>
      <c r="C31" s="21">
        <f>SUM(C29,C27,C25,C23,C21,C19,C17,C15,C13,C11,C9)</f>
        <v>394</v>
      </c>
      <c r="D31" s="21">
        <f aca="true" t="shared" si="0" ref="D31:L32">SUM(D29,D27,D25,D23,D21,D19,D17,D15,D13,D11,D9)</f>
        <v>903</v>
      </c>
      <c r="E31" s="21">
        <f t="shared" si="0"/>
        <v>529</v>
      </c>
      <c r="F31" s="21">
        <f t="shared" si="0"/>
        <v>526</v>
      </c>
      <c r="G31" s="21">
        <f t="shared" si="0"/>
        <v>278</v>
      </c>
      <c r="H31" s="21">
        <f t="shared" si="0"/>
        <v>456</v>
      </c>
      <c r="I31" s="21">
        <f t="shared" si="0"/>
        <v>231</v>
      </c>
      <c r="J31" s="22">
        <f t="shared" si="0"/>
        <v>215</v>
      </c>
      <c r="K31" s="22">
        <f t="shared" si="0"/>
        <v>90</v>
      </c>
      <c r="L31" s="22">
        <f t="shared" si="0"/>
        <v>72</v>
      </c>
      <c r="M31" s="22"/>
    </row>
    <row r="32" spans="1:13" ht="12.75">
      <c r="A32" s="23" t="s">
        <v>61</v>
      </c>
      <c r="B32" s="21">
        <f>SUM(B30,B28,B26,B24,B22,B20,B18,B16,B14,B12,B10)</f>
        <v>671</v>
      </c>
      <c r="C32" s="21">
        <f>SUM(C30,C28,C26,C24,C22,C20,C18,C16,C14,C12,C10)</f>
        <v>339</v>
      </c>
      <c r="D32" s="21">
        <f t="shared" si="0"/>
        <v>809</v>
      </c>
      <c r="E32" s="21">
        <f t="shared" si="0"/>
        <v>494</v>
      </c>
      <c r="F32" s="21">
        <f t="shared" si="0"/>
        <v>460</v>
      </c>
      <c r="G32" s="21">
        <f t="shared" si="0"/>
        <v>245</v>
      </c>
      <c r="H32" s="21">
        <f t="shared" si="0"/>
        <v>414</v>
      </c>
      <c r="I32" s="21">
        <f t="shared" si="0"/>
        <v>209</v>
      </c>
      <c r="J32" s="22">
        <f t="shared" si="0"/>
        <v>209</v>
      </c>
      <c r="K32" s="22">
        <f t="shared" si="0"/>
        <v>92</v>
      </c>
      <c r="L32" s="22">
        <f t="shared" si="0"/>
        <v>75</v>
      </c>
      <c r="M32" s="22">
        <f>SUM(M30,M28,M26,M24,M22,M20,M18,M16,M14,M12,M10)</f>
        <v>2</v>
      </c>
    </row>
    <row r="33" spans="1:13" ht="12.75">
      <c r="A33" s="20" t="s">
        <v>73</v>
      </c>
      <c r="B33" s="28">
        <f aca="true" t="shared" si="1" ref="B33:L34">SUM(B31,B7)</f>
        <v>1394</v>
      </c>
      <c r="C33" s="28">
        <f t="shared" si="1"/>
        <v>690</v>
      </c>
      <c r="D33" s="28">
        <f t="shared" si="1"/>
        <v>2120</v>
      </c>
      <c r="E33" s="28">
        <f t="shared" si="1"/>
        <v>1215</v>
      </c>
      <c r="F33" s="28">
        <f t="shared" si="1"/>
        <v>1586</v>
      </c>
      <c r="G33" s="28">
        <f t="shared" si="1"/>
        <v>861</v>
      </c>
      <c r="H33" s="28">
        <f t="shared" si="1"/>
        <v>1476</v>
      </c>
      <c r="I33" s="28">
        <f t="shared" si="1"/>
        <v>735</v>
      </c>
      <c r="J33" s="29">
        <f t="shared" si="1"/>
        <v>706</v>
      </c>
      <c r="K33" s="29">
        <f t="shared" si="1"/>
        <v>300</v>
      </c>
      <c r="L33" s="29">
        <f t="shared" si="1"/>
        <v>228</v>
      </c>
      <c r="M33" s="29">
        <f>SUM(M31,M7)</f>
        <v>0</v>
      </c>
    </row>
    <row r="34" spans="1:13" ht="12.75">
      <c r="A34" s="23" t="s">
        <v>74</v>
      </c>
      <c r="B34" s="21">
        <f t="shared" si="1"/>
        <v>1137</v>
      </c>
      <c r="C34" s="21">
        <f t="shared" si="1"/>
        <v>599</v>
      </c>
      <c r="D34" s="21">
        <f t="shared" si="1"/>
        <v>1818</v>
      </c>
      <c r="E34" s="21">
        <f t="shared" si="1"/>
        <v>1077</v>
      </c>
      <c r="F34" s="21">
        <f t="shared" si="1"/>
        <v>1470</v>
      </c>
      <c r="G34" s="21">
        <f t="shared" si="1"/>
        <v>809</v>
      </c>
      <c r="H34" s="21">
        <f t="shared" si="1"/>
        <v>1263</v>
      </c>
      <c r="I34" s="21">
        <f t="shared" si="1"/>
        <v>634</v>
      </c>
      <c r="J34" s="22">
        <f t="shared" si="1"/>
        <v>695</v>
      </c>
      <c r="K34" s="22">
        <f t="shared" si="1"/>
        <v>309</v>
      </c>
      <c r="L34" s="22">
        <f t="shared" si="1"/>
        <v>237</v>
      </c>
      <c r="M34" s="22">
        <f>SUM(M32,M8)</f>
        <v>8</v>
      </c>
    </row>
  </sheetData>
  <sheetProtection/>
  <mergeCells count="7">
    <mergeCell ref="J1:L1"/>
    <mergeCell ref="A4:A5"/>
    <mergeCell ref="B4:C4"/>
    <mergeCell ref="D4:E4"/>
    <mergeCell ref="F4:G4"/>
    <mergeCell ref="H4:I4"/>
    <mergeCell ref="J4:K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4"/>
  <sheetViews>
    <sheetView zoomScale="76" zoomScaleNormal="76" zoomScalePageLayoutView="0" workbookViewId="0" topLeftCell="A1">
      <selection activeCell="K34" sqref="K34"/>
    </sheetView>
  </sheetViews>
  <sheetFormatPr defaultColWidth="9.00390625" defaultRowHeight="12.75"/>
  <cols>
    <col min="1" max="1" width="18.25390625" style="0" customWidth="1"/>
    <col min="2" max="2" width="10.125" style="0" customWidth="1"/>
    <col min="3" max="3" width="9.875" style="0" customWidth="1"/>
    <col min="4" max="4" width="10.25390625" style="0" customWidth="1"/>
    <col min="5" max="5" width="10.00390625" style="0" customWidth="1"/>
    <col min="6" max="6" width="10.375" style="0" customWidth="1"/>
    <col min="7" max="7" width="10.00390625" style="0" customWidth="1"/>
    <col min="8" max="8" width="10.625" style="0" customWidth="1"/>
    <col min="9" max="9" width="9.625" style="0" customWidth="1"/>
    <col min="10" max="10" width="9.375" style="0" customWidth="1"/>
    <col min="11" max="11" width="9.75390625" style="0" customWidth="1"/>
  </cols>
  <sheetData>
    <row r="1" spans="4:11" ht="15.75">
      <c r="D1" s="16" t="s">
        <v>75</v>
      </c>
      <c r="E1" s="16"/>
      <c r="J1" s="92" t="s">
        <v>76</v>
      </c>
      <c r="K1" s="121"/>
    </row>
    <row r="2" spans="1:10" ht="12.75">
      <c r="A2" t="s">
        <v>165</v>
      </c>
      <c r="B2" t="s">
        <v>155</v>
      </c>
      <c r="J2" t="s">
        <v>48</v>
      </c>
    </row>
    <row r="3" spans="1:10" ht="12.75">
      <c r="A3" t="s">
        <v>154</v>
      </c>
      <c r="B3" t="s">
        <v>166</v>
      </c>
      <c r="J3" t="s">
        <v>49</v>
      </c>
    </row>
    <row r="4" spans="1:11" ht="12.75">
      <c r="A4" s="117" t="s">
        <v>22</v>
      </c>
      <c r="B4" s="122" t="s">
        <v>77</v>
      </c>
      <c r="C4" s="120"/>
      <c r="D4" s="119" t="s">
        <v>78</v>
      </c>
      <c r="E4" s="120"/>
      <c r="F4" s="119" t="s">
        <v>79</v>
      </c>
      <c r="G4" s="120"/>
      <c r="H4" s="119" t="s">
        <v>80</v>
      </c>
      <c r="I4" s="120"/>
      <c r="J4" s="119" t="s">
        <v>81</v>
      </c>
      <c r="K4" s="120"/>
    </row>
    <row r="5" spans="1:11" ht="12.75">
      <c r="A5" s="118"/>
      <c r="B5" s="17" t="s">
        <v>56</v>
      </c>
      <c r="C5" s="19" t="s">
        <v>57</v>
      </c>
      <c r="D5" s="19" t="s">
        <v>56</v>
      </c>
      <c r="E5" s="19" t="s">
        <v>57</v>
      </c>
      <c r="F5" s="19" t="s">
        <v>56</v>
      </c>
      <c r="G5" s="19" t="s">
        <v>57</v>
      </c>
      <c r="H5" s="19" t="s">
        <v>56</v>
      </c>
      <c r="I5" s="19" t="s">
        <v>57</v>
      </c>
      <c r="J5" s="17" t="s">
        <v>56</v>
      </c>
      <c r="K5" s="19" t="s">
        <v>57</v>
      </c>
    </row>
    <row r="6" spans="1:11" ht="12.75">
      <c r="A6" s="19">
        <v>0</v>
      </c>
      <c r="B6" s="17">
        <v>1</v>
      </c>
      <c r="C6" s="19">
        <v>2</v>
      </c>
      <c r="D6" s="19">
        <v>3</v>
      </c>
      <c r="E6" s="19">
        <v>4</v>
      </c>
      <c r="F6" s="19">
        <v>5</v>
      </c>
      <c r="G6" s="19">
        <v>6</v>
      </c>
      <c r="H6" s="19">
        <v>7</v>
      </c>
      <c r="I6" s="19">
        <v>8</v>
      </c>
      <c r="J6" s="17">
        <v>9</v>
      </c>
      <c r="K6" s="19">
        <v>10</v>
      </c>
    </row>
    <row r="7" spans="1:11" ht="12.75">
      <c r="A7" s="20" t="s">
        <v>82</v>
      </c>
      <c r="B7" s="30">
        <v>649</v>
      </c>
      <c r="C7" s="30">
        <v>404</v>
      </c>
      <c r="D7" s="30">
        <v>973</v>
      </c>
      <c r="E7" s="30">
        <v>510</v>
      </c>
      <c r="F7" s="30">
        <v>405</v>
      </c>
      <c r="G7" s="30">
        <v>262</v>
      </c>
      <c r="H7" s="30">
        <v>1165</v>
      </c>
      <c r="I7" s="30">
        <v>510</v>
      </c>
      <c r="J7" s="30">
        <v>1343</v>
      </c>
      <c r="K7" s="30">
        <v>593</v>
      </c>
    </row>
    <row r="8" spans="1:11" ht="12.75">
      <c r="A8" s="23" t="s">
        <v>83</v>
      </c>
      <c r="B8" s="30">
        <v>552</v>
      </c>
      <c r="C8" s="30">
        <v>339</v>
      </c>
      <c r="D8" s="30">
        <v>823</v>
      </c>
      <c r="E8" s="30">
        <v>485</v>
      </c>
      <c r="F8" s="30">
        <v>341</v>
      </c>
      <c r="G8" s="30">
        <v>237</v>
      </c>
      <c r="H8" s="30">
        <v>1031</v>
      </c>
      <c r="I8" s="30">
        <v>447</v>
      </c>
      <c r="J8" s="30">
        <v>1235</v>
      </c>
      <c r="K8" s="30">
        <v>547</v>
      </c>
    </row>
    <row r="9" spans="1:11" ht="12.75">
      <c r="A9" s="24" t="s">
        <v>84</v>
      </c>
      <c r="B9" s="31">
        <v>37</v>
      </c>
      <c r="C9" s="31">
        <v>29</v>
      </c>
      <c r="D9" s="31">
        <v>56</v>
      </c>
      <c r="E9" s="31">
        <v>31</v>
      </c>
      <c r="F9" s="31">
        <v>26</v>
      </c>
      <c r="G9" s="31">
        <v>17</v>
      </c>
      <c r="H9" s="31">
        <v>121</v>
      </c>
      <c r="I9" s="31">
        <v>56</v>
      </c>
      <c r="J9" s="31">
        <v>75</v>
      </c>
      <c r="K9" s="31">
        <v>25</v>
      </c>
    </row>
    <row r="10" spans="1:11" ht="12.75">
      <c r="A10" s="27" t="s">
        <v>85</v>
      </c>
      <c r="B10" s="31">
        <v>37</v>
      </c>
      <c r="C10" s="31">
        <v>31</v>
      </c>
      <c r="D10" s="31">
        <v>61</v>
      </c>
      <c r="E10" s="31">
        <v>40</v>
      </c>
      <c r="F10" s="31">
        <v>24</v>
      </c>
      <c r="G10" s="31">
        <v>16</v>
      </c>
      <c r="H10" s="31">
        <v>121</v>
      </c>
      <c r="I10" s="31">
        <v>58</v>
      </c>
      <c r="J10" s="31">
        <v>71</v>
      </c>
      <c r="K10" s="31">
        <v>24</v>
      </c>
    </row>
    <row r="11" spans="1:11" ht="12.75">
      <c r="A11" s="24" t="s">
        <v>86</v>
      </c>
      <c r="B11" s="31">
        <v>27</v>
      </c>
      <c r="C11" s="31">
        <v>21</v>
      </c>
      <c r="D11" s="31">
        <v>51</v>
      </c>
      <c r="E11" s="31">
        <v>26</v>
      </c>
      <c r="F11" s="31">
        <v>18</v>
      </c>
      <c r="G11" s="31">
        <v>11</v>
      </c>
      <c r="H11" s="31">
        <v>67</v>
      </c>
      <c r="I11" s="31">
        <v>30</v>
      </c>
      <c r="J11" s="31">
        <v>43</v>
      </c>
      <c r="K11" s="31">
        <v>15</v>
      </c>
    </row>
    <row r="12" spans="1:13" ht="12.75">
      <c r="A12" s="27" t="s">
        <v>85</v>
      </c>
      <c r="B12" s="31">
        <v>25</v>
      </c>
      <c r="C12" s="31">
        <v>20</v>
      </c>
      <c r="D12" s="31">
        <v>38</v>
      </c>
      <c r="E12" s="31">
        <v>16</v>
      </c>
      <c r="F12" s="31">
        <v>23</v>
      </c>
      <c r="G12" s="31">
        <v>17</v>
      </c>
      <c r="H12" s="31">
        <v>60</v>
      </c>
      <c r="I12" s="31">
        <v>24</v>
      </c>
      <c r="J12" s="31">
        <v>40</v>
      </c>
      <c r="K12" s="31">
        <v>18</v>
      </c>
      <c r="L12" s="73"/>
      <c r="M12" s="73"/>
    </row>
    <row r="13" spans="1:11" ht="12.75">
      <c r="A13" s="24" t="s">
        <v>87</v>
      </c>
      <c r="B13" s="31">
        <v>26</v>
      </c>
      <c r="C13" s="31">
        <v>22</v>
      </c>
      <c r="D13" s="31">
        <v>30</v>
      </c>
      <c r="E13" s="31">
        <v>15</v>
      </c>
      <c r="F13" s="31">
        <v>12</v>
      </c>
      <c r="G13" s="31">
        <v>10</v>
      </c>
      <c r="H13" s="31">
        <v>43</v>
      </c>
      <c r="I13" s="31">
        <v>20</v>
      </c>
      <c r="J13" s="31">
        <v>47</v>
      </c>
      <c r="K13" s="32">
        <v>17</v>
      </c>
    </row>
    <row r="14" spans="1:11" ht="12.75">
      <c r="A14" s="27" t="s">
        <v>85</v>
      </c>
      <c r="B14" s="31">
        <v>21</v>
      </c>
      <c r="C14" s="31">
        <v>15</v>
      </c>
      <c r="D14" s="31">
        <v>35</v>
      </c>
      <c r="E14" s="31">
        <v>16</v>
      </c>
      <c r="F14" s="31">
        <v>15</v>
      </c>
      <c r="G14" s="31">
        <v>10</v>
      </c>
      <c r="H14" s="31">
        <v>32</v>
      </c>
      <c r="I14" s="31">
        <v>15</v>
      </c>
      <c r="J14" s="31">
        <v>51</v>
      </c>
      <c r="K14" s="32">
        <v>21</v>
      </c>
    </row>
    <row r="15" spans="1:11" ht="12.75">
      <c r="A15" s="24" t="s">
        <v>88</v>
      </c>
      <c r="B15" s="31">
        <v>46</v>
      </c>
      <c r="C15" s="31">
        <v>37</v>
      </c>
      <c r="D15" s="31">
        <v>73</v>
      </c>
      <c r="E15" s="31">
        <v>41</v>
      </c>
      <c r="F15" s="31">
        <v>26</v>
      </c>
      <c r="G15" s="31">
        <v>22</v>
      </c>
      <c r="H15" s="31">
        <v>110</v>
      </c>
      <c r="I15" s="31">
        <v>53</v>
      </c>
      <c r="J15" s="31">
        <v>101</v>
      </c>
      <c r="K15" s="31">
        <v>45</v>
      </c>
    </row>
    <row r="16" spans="1:11" ht="12.75">
      <c r="A16" s="27" t="s">
        <v>85</v>
      </c>
      <c r="B16" s="31">
        <v>40</v>
      </c>
      <c r="C16" s="31">
        <v>30</v>
      </c>
      <c r="D16" s="31">
        <v>56</v>
      </c>
      <c r="E16" s="31">
        <v>35</v>
      </c>
      <c r="F16" s="31">
        <v>24</v>
      </c>
      <c r="G16" s="31">
        <v>18</v>
      </c>
      <c r="H16" s="31">
        <v>90</v>
      </c>
      <c r="I16" s="31">
        <v>39</v>
      </c>
      <c r="J16" s="31">
        <v>85</v>
      </c>
      <c r="K16" s="31">
        <v>38</v>
      </c>
    </row>
    <row r="17" spans="1:11" ht="12.75">
      <c r="A17" s="24" t="s">
        <v>89</v>
      </c>
      <c r="B17" s="31">
        <v>45</v>
      </c>
      <c r="C17" s="31">
        <v>28</v>
      </c>
      <c r="D17" s="31">
        <v>80</v>
      </c>
      <c r="E17" s="31">
        <v>44</v>
      </c>
      <c r="F17" s="31">
        <v>19</v>
      </c>
      <c r="G17" s="31">
        <v>12</v>
      </c>
      <c r="H17" s="31">
        <v>87</v>
      </c>
      <c r="I17" s="31">
        <v>37</v>
      </c>
      <c r="J17" s="31">
        <v>76</v>
      </c>
      <c r="K17" s="31">
        <v>33</v>
      </c>
    </row>
    <row r="18" spans="1:11" ht="12.75">
      <c r="A18" s="27" t="s">
        <v>85</v>
      </c>
      <c r="B18" s="31">
        <v>37</v>
      </c>
      <c r="C18" s="31">
        <v>28</v>
      </c>
      <c r="D18" s="31">
        <v>64</v>
      </c>
      <c r="E18" s="31">
        <v>30</v>
      </c>
      <c r="F18" s="31">
        <v>16</v>
      </c>
      <c r="G18" s="31">
        <v>11</v>
      </c>
      <c r="H18" s="31">
        <v>71</v>
      </c>
      <c r="I18" s="31">
        <v>27</v>
      </c>
      <c r="J18" s="31">
        <v>85</v>
      </c>
      <c r="K18" s="31">
        <v>44</v>
      </c>
    </row>
    <row r="19" spans="1:11" ht="12.75">
      <c r="A19" s="24" t="s">
        <v>90</v>
      </c>
      <c r="B19" s="31">
        <v>32</v>
      </c>
      <c r="C19" s="31">
        <v>24</v>
      </c>
      <c r="D19" s="31">
        <v>67</v>
      </c>
      <c r="E19" s="31">
        <v>36</v>
      </c>
      <c r="F19" s="31">
        <v>15</v>
      </c>
      <c r="G19" s="31">
        <v>10</v>
      </c>
      <c r="H19" s="31">
        <v>38</v>
      </c>
      <c r="I19" s="31">
        <v>14</v>
      </c>
      <c r="J19" s="31">
        <v>34</v>
      </c>
      <c r="K19" s="31">
        <v>13</v>
      </c>
    </row>
    <row r="20" spans="1:11" ht="12.75">
      <c r="A20" s="27" t="s">
        <v>85</v>
      </c>
      <c r="B20" s="31">
        <v>26</v>
      </c>
      <c r="C20" s="31">
        <v>21</v>
      </c>
      <c r="D20" s="31">
        <v>44</v>
      </c>
      <c r="E20" s="31">
        <v>22</v>
      </c>
      <c r="F20" s="31">
        <v>9</v>
      </c>
      <c r="G20" s="31">
        <v>7</v>
      </c>
      <c r="H20" s="31">
        <v>33</v>
      </c>
      <c r="I20" s="31">
        <v>15</v>
      </c>
      <c r="J20" s="31">
        <v>43</v>
      </c>
      <c r="K20" s="31">
        <v>20</v>
      </c>
    </row>
    <row r="21" spans="1:11" ht="12.75">
      <c r="A21" s="24" t="s">
        <v>91</v>
      </c>
      <c r="B21" s="31">
        <v>16</v>
      </c>
      <c r="C21" s="31">
        <v>16</v>
      </c>
      <c r="D21" s="31">
        <v>30</v>
      </c>
      <c r="E21" s="31">
        <v>20</v>
      </c>
      <c r="F21" s="31">
        <v>6</v>
      </c>
      <c r="G21" s="31">
        <v>3</v>
      </c>
      <c r="H21" s="31">
        <v>86</v>
      </c>
      <c r="I21" s="31">
        <v>34</v>
      </c>
      <c r="J21" s="31">
        <v>65</v>
      </c>
      <c r="K21" s="31">
        <v>23</v>
      </c>
    </row>
    <row r="22" spans="1:11" ht="12.75">
      <c r="A22" s="27" t="s">
        <v>85</v>
      </c>
      <c r="B22" s="31">
        <v>20</v>
      </c>
      <c r="C22" s="31">
        <v>17</v>
      </c>
      <c r="D22" s="31">
        <v>33</v>
      </c>
      <c r="E22" s="31">
        <v>22</v>
      </c>
      <c r="F22" s="31">
        <v>7</v>
      </c>
      <c r="G22" s="31">
        <v>4</v>
      </c>
      <c r="H22" s="31">
        <v>58</v>
      </c>
      <c r="I22" s="31">
        <v>23</v>
      </c>
      <c r="J22" s="31">
        <v>48</v>
      </c>
      <c r="K22" s="31">
        <v>21</v>
      </c>
    </row>
    <row r="23" spans="1:11" ht="12.75">
      <c r="A23" s="24" t="s">
        <v>92</v>
      </c>
      <c r="B23" s="31">
        <v>72</v>
      </c>
      <c r="C23" s="31">
        <v>53</v>
      </c>
      <c r="D23" s="31">
        <v>98</v>
      </c>
      <c r="E23" s="31">
        <v>58</v>
      </c>
      <c r="F23" s="31">
        <v>33</v>
      </c>
      <c r="G23" s="31">
        <v>17</v>
      </c>
      <c r="H23" s="31">
        <v>85</v>
      </c>
      <c r="I23" s="31">
        <v>34</v>
      </c>
      <c r="J23" s="31">
        <v>89</v>
      </c>
      <c r="K23" s="31">
        <v>34</v>
      </c>
    </row>
    <row r="24" spans="1:11" ht="12.75">
      <c r="A24" s="27" t="s">
        <v>85</v>
      </c>
      <c r="B24" s="31">
        <v>49</v>
      </c>
      <c r="C24" s="31">
        <v>39</v>
      </c>
      <c r="D24" s="31">
        <v>67</v>
      </c>
      <c r="E24" s="31">
        <v>40</v>
      </c>
      <c r="F24" s="31">
        <v>22</v>
      </c>
      <c r="G24" s="31">
        <v>11</v>
      </c>
      <c r="H24" s="31">
        <v>91</v>
      </c>
      <c r="I24" s="31">
        <v>36</v>
      </c>
      <c r="J24" s="31">
        <v>81</v>
      </c>
      <c r="K24" s="31">
        <v>35</v>
      </c>
    </row>
    <row r="25" spans="1:11" ht="12.75">
      <c r="A25" s="24" t="s">
        <v>93</v>
      </c>
      <c r="B25" s="31">
        <v>38</v>
      </c>
      <c r="C25" s="31">
        <v>29</v>
      </c>
      <c r="D25" s="31">
        <v>62</v>
      </c>
      <c r="E25" s="31">
        <v>44</v>
      </c>
      <c r="F25" s="31">
        <v>24</v>
      </c>
      <c r="G25" s="31">
        <v>17</v>
      </c>
      <c r="H25" s="31">
        <v>84</v>
      </c>
      <c r="I25" s="31">
        <v>34</v>
      </c>
      <c r="J25" s="31">
        <v>80</v>
      </c>
      <c r="K25" s="31">
        <v>30</v>
      </c>
    </row>
    <row r="26" spans="1:11" ht="12.75">
      <c r="A26" s="27" t="s">
        <v>85</v>
      </c>
      <c r="B26" s="31">
        <v>32</v>
      </c>
      <c r="C26" s="31">
        <v>23</v>
      </c>
      <c r="D26" s="31">
        <v>55</v>
      </c>
      <c r="E26" s="31">
        <v>41</v>
      </c>
      <c r="F26" s="31">
        <v>16</v>
      </c>
      <c r="G26" s="31">
        <v>13</v>
      </c>
      <c r="H26" s="31">
        <v>88</v>
      </c>
      <c r="I26" s="31">
        <v>38</v>
      </c>
      <c r="J26" s="31">
        <v>60</v>
      </c>
      <c r="K26" s="31">
        <v>22</v>
      </c>
    </row>
    <row r="27" spans="1:11" ht="12.75">
      <c r="A27" s="24" t="s">
        <v>94</v>
      </c>
      <c r="B27" s="31">
        <v>33</v>
      </c>
      <c r="C27" s="31">
        <v>26</v>
      </c>
      <c r="D27" s="31">
        <v>71</v>
      </c>
      <c r="E27" s="31">
        <v>40</v>
      </c>
      <c r="F27" s="31">
        <v>13</v>
      </c>
      <c r="G27" s="31">
        <v>6</v>
      </c>
      <c r="H27" s="31">
        <v>89</v>
      </c>
      <c r="I27" s="31">
        <v>40</v>
      </c>
      <c r="J27" s="31">
        <v>91</v>
      </c>
      <c r="K27" s="31">
        <v>31</v>
      </c>
    </row>
    <row r="28" spans="1:11" ht="12.75">
      <c r="A28" s="27" t="s">
        <v>85</v>
      </c>
      <c r="B28" s="31">
        <v>30</v>
      </c>
      <c r="C28" s="31">
        <v>23</v>
      </c>
      <c r="D28" s="31">
        <v>65</v>
      </c>
      <c r="E28" s="31">
        <v>41</v>
      </c>
      <c r="F28" s="31">
        <v>9</v>
      </c>
      <c r="G28" s="31">
        <v>5</v>
      </c>
      <c r="H28" s="31">
        <v>62</v>
      </c>
      <c r="I28" s="31">
        <v>27</v>
      </c>
      <c r="J28" s="31">
        <v>89</v>
      </c>
      <c r="K28" s="31">
        <v>30</v>
      </c>
    </row>
    <row r="29" spans="1:11" ht="12.75">
      <c r="A29" s="24" t="s">
        <v>95</v>
      </c>
      <c r="B29" s="31">
        <v>54</v>
      </c>
      <c r="C29" s="31">
        <v>37</v>
      </c>
      <c r="D29" s="31">
        <v>61</v>
      </c>
      <c r="E29" s="31">
        <v>29</v>
      </c>
      <c r="F29" s="31">
        <v>21</v>
      </c>
      <c r="G29" s="31">
        <v>9</v>
      </c>
      <c r="H29" s="31">
        <v>72</v>
      </c>
      <c r="I29" s="31">
        <v>27</v>
      </c>
      <c r="J29" s="31">
        <v>74</v>
      </c>
      <c r="K29" s="31">
        <v>37</v>
      </c>
    </row>
    <row r="30" spans="1:12" ht="12.75">
      <c r="A30" s="27" t="s">
        <v>85</v>
      </c>
      <c r="B30" s="31">
        <v>48</v>
      </c>
      <c r="C30" s="31">
        <v>34</v>
      </c>
      <c r="D30" s="31">
        <v>58</v>
      </c>
      <c r="E30" s="31">
        <v>35</v>
      </c>
      <c r="F30" s="31">
        <v>24</v>
      </c>
      <c r="G30" s="31">
        <v>15</v>
      </c>
      <c r="H30" s="31">
        <v>79</v>
      </c>
      <c r="I30" s="31">
        <v>29</v>
      </c>
      <c r="J30" s="31">
        <v>70</v>
      </c>
      <c r="K30" s="31">
        <v>31</v>
      </c>
      <c r="L30" s="73"/>
    </row>
    <row r="31" spans="1:11" ht="12.75">
      <c r="A31" s="20" t="s">
        <v>96</v>
      </c>
      <c r="B31" s="21">
        <f aca="true" t="shared" si="0" ref="B31:K32">SUM(B29,B27,B25,B23,B21,B19,B17,B15,B13,B11,B9)</f>
        <v>426</v>
      </c>
      <c r="C31" s="21">
        <f t="shared" si="0"/>
        <v>322</v>
      </c>
      <c r="D31" s="21">
        <f t="shared" si="0"/>
        <v>679</v>
      </c>
      <c r="E31" s="21">
        <f t="shared" si="0"/>
        <v>384</v>
      </c>
      <c r="F31" s="21">
        <f t="shared" si="0"/>
        <v>213</v>
      </c>
      <c r="G31" s="21">
        <f t="shared" si="0"/>
        <v>134</v>
      </c>
      <c r="H31" s="21">
        <f t="shared" si="0"/>
        <v>882</v>
      </c>
      <c r="I31" s="21">
        <f t="shared" si="0"/>
        <v>379</v>
      </c>
      <c r="J31" s="21">
        <f t="shared" si="0"/>
        <v>775</v>
      </c>
      <c r="K31" s="21">
        <f t="shared" si="0"/>
        <v>303</v>
      </c>
    </row>
    <row r="32" spans="1:11" ht="12.75">
      <c r="A32" s="23" t="s">
        <v>85</v>
      </c>
      <c r="B32" s="21">
        <f t="shared" si="0"/>
        <v>365</v>
      </c>
      <c r="C32" s="21">
        <f t="shared" si="0"/>
        <v>281</v>
      </c>
      <c r="D32" s="21">
        <f t="shared" si="0"/>
        <v>576</v>
      </c>
      <c r="E32" s="21">
        <f t="shared" si="0"/>
        <v>338</v>
      </c>
      <c r="F32" s="21">
        <f t="shared" si="0"/>
        <v>189</v>
      </c>
      <c r="G32" s="21">
        <f t="shared" si="0"/>
        <v>127</v>
      </c>
      <c r="H32" s="21">
        <f t="shared" si="0"/>
        <v>785</v>
      </c>
      <c r="I32" s="21">
        <f t="shared" si="0"/>
        <v>331</v>
      </c>
      <c r="J32" s="21">
        <f t="shared" si="0"/>
        <v>723</v>
      </c>
      <c r="K32" s="21">
        <f t="shared" si="0"/>
        <v>304</v>
      </c>
    </row>
    <row r="33" spans="1:11" ht="12.75">
      <c r="A33" s="20" t="s">
        <v>97</v>
      </c>
      <c r="B33" s="21">
        <f aca="true" t="shared" si="1" ref="B33:K34">SUM(B31,B7)</f>
        <v>1075</v>
      </c>
      <c r="C33" s="21">
        <f t="shared" si="1"/>
        <v>726</v>
      </c>
      <c r="D33" s="21">
        <f t="shared" si="1"/>
        <v>1652</v>
      </c>
      <c r="E33" s="21">
        <f t="shared" si="1"/>
        <v>894</v>
      </c>
      <c r="F33" s="21">
        <f t="shared" si="1"/>
        <v>618</v>
      </c>
      <c r="G33" s="21">
        <f t="shared" si="1"/>
        <v>396</v>
      </c>
      <c r="H33" s="21">
        <f t="shared" si="1"/>
        <v>2047</v>
      </c>
      <c r="I33" s="21">
        <f t="shared" si="1"/>
        <v>889</v>
      </c>
      <c r="J33" s="21">
        <f t="shared" si="1"/>
        <v>2118</v>
      </c>
      <c r="K33" s="21">
        <f t="shared" si="1"/>
        <v>896</v>
      </c>
    </row>
    <row r="34" spans="1:11" ht="12.75">
      <c r="A34" s="33" t="s">
        <v>98</v>
      </c>
      <c r="B34" s="21">
        <f t="shared" si="1"/>
        <v>917</v>
      </c>
      <c r="C34" s="21">
        <f t="shared" si="1"/>
        <v>620</v>
      </c>
      <c r="D34" s="21">
        <f t="shared" si="1"/>
        <v>1399</v>
      </c>
      <c r="E34" s="21">
        <f t="shared" si="1"/>
        <v>823</v>
      </c>
      <c r="F34" s="21">
        <f t="shared" si="1"/>
        <v>530</v>
      </c>
      <c r="G34" s="21">
        <f t="shared" si="1"/>
        <v>364</v>
      </c>
      <c r="H34" s="21">
        <f t="shared" si="1"/>
        <v>1816</v>
      </c>
      <c r="I34" s="21">
        <f t="shared" si="1"/>
        <v>778</v>
      </c>
      <c r="J34" s="21">
        <f t="shared" si="1"/>
        <v>1958</v>
      </c>
      <c r="K34" s="21">
        <f t="shared" si="1"/>
        <v>851</v>
      </c>
    </row>
  </sheetData>
  <sheetProtection/>
  <mergeCells count="7">
    <mergeCell ref="J1:K1"/>
    <mergeCell ref="A4:A5"/>
    <mergeCell ref="B4:C4"/>
    <mergeCell ref="D4:E4"/>
    <mergeCell ref="F4:G4"/>
    <mergeCell ref="H4:I4"/>
    <mergeCell ref="J4:K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34"/>
  <sheetViews>
    <sheetView zoomScale="74" zoomScaleNormal="74" zoomScalePageLayoutView="0" workbookViewId="0" topLeftCell="B1">
      <selection activeCell="O35" sqref="O35"/>
    </sheetView>
  </sheetViews>
  <sheetFormatPr defaultColWidth="9.00390625" defaultRowHeight="12.75"/>
  <cols>
    <col min="1" max="1" width="18.875" style="0" customWidth="1"/>
    <col min="2" max="15" width="7.75390625" style="0" customWidth="1"/>
  </cols>
  <sheetData>
    <row r="1" spans="4:15" ht="15.75">
      <c r="D1" s="16" t="s">
        <v>99</v>
      </c>
      <c r="E1" s="16"/>
      <c r="L1" s="92" t="s">
        <v>100</v>
      </c>
      <c r="M1" s="92"/>
      <c r="N1" s="92"/>
      <c r="O1" s="92"/>
    </row>
    <row r="2" spans="1:12" ht="12.75">
      <c r="A2" t="s">
        <v>165</v>
      </c>
      <c r="L2" t="s">
        <v>48</v>
      </c>
    </row>
    <row r="3" spans="1:12" ht="12.75">
      <c r="A3" t="s">
        <v>154</v>
      </c>
      <c r="B3" t="s">
        <v>161</v>
      </c>
      <c r="L3" t="s">
        <v>49</v>
      </c>
    </row>
    <row r="4" spans="1:15" ht="12.75">
      <c r="A4" s="117" t="s">
        <v>22</v>
      </c>
      <c r="B4" s="122" t="s">
        <v>101</v>
      </c>
      <c r="C4" s="120"/>
      <c r="D4" s="119" t="s">
        <v>102</v>
      </c>
      <c r="E4" s="120"/>
      <c r="F4" s="119" t="s">
        <v>103</v>
      </c>
      <c r="G4" s="120"/>
      <c r="H4" s="119" t="s">
        <v>104</v>
      </c>
      <c r="I4" s="120"/>
      <c r="J4" s="119" t="s">
        <v>105</v>
      </c>
      <c r="K4" s="120"/>
      <c r="L4" s="119" t="s">
        <v>106</v>
      </c>
      <c r="M4" s="120"/>
      <c r="N4" s="119" t="s">
        <v>107</v>
      </c>
      <c r="O4" s="120"/>
    </row>
    <row r="5" spans="1:15" ht="12.75">
      <c r="A5" s="118"/>
      <c r="B5" s="17" t="s">
        <v>56</v>
      </c>
      <c r="C5" s="19" t="s">
        <v>57</v>
      </c>
      <c r="D5" s="19" t="s">
        <v>56</v>
      </c>
      <c r="E5" s="19" t="s">
        <v>57</v>
      </c>
      <c r="F5" s="19" t="s">
        <v>56</v>
      </c>
      <c r="G5" s="19" t="s">
        <v>57</v>
      </c>
      <c r="H5" s="19" t="s">
        <v>56</v>
      </c>
      <c r="I5" s="19" t="s">
        <v>57</v>
      </c>
      <c r="J5" s="17" t="s">
        <v>56</v>
      </c>
      <c r="K5" s="19" t="s">
        <v>57</v>
      </c>
      <c r="L5" s="19" t="s">
        <v>56</v>
      </c>
      <c r="M5" s="19" t="s">
        <v>57</v>
      </c>
      <c r="N5" s="19" t="s">
        <v>56</v>
      </c>
      <c r="O5" s="19" t="s">
        <v>57</v>
      </c>
    </row>
    <row r="6" spans="1:15" ht="12.75">
      <c r="A6" s="19">
        <v>0</v>
      </c>
      <c r="B6" s="17">
        <v>1</v>
      </c>
      <c r="C6" s="19">
        <v>2</v>
      </c>
      <c r="D6" s="19">
        <v>3</v>
      </c>
      <c r="E6" s="19">
        <v>4</v>
      </c>
      <c r="F6" s="19">
        <v>5</v>
      </c>
      <c r="G6" s="19">
        <v>6</v>
      </c>
      <c r="H6" s="19">
        <v>7</v>
      </c>
      <c r="I6" s="19">
        <v>8</v>
      </c>
      <c r="J6" s="17">
        <v>9</v>
      </c>
      <c r="K6" s="19">
        <v>10</v>
      </c>
      <c r="L6" s="19">
        <v>11</v>
      </c>
      <c r="M6" s="19">
        <v>12</v>
      </c>
      <c r="N6" s="19">
        <v>13</v>
      </c>
      <c r="O6" s="19">
        <v>14</v>
      </c>
    </row>
    <row r="7" spans="1:15" ht="12.75">
      <c r="A7" s="34" t="s">
        <v>82</v>
      </c>
      <c r="B7" s="21">
        <v>732</v>
      </c>
      <c r="C7" s="21">
        <v>414</v>
      </c>
      <c r="D7" s="21">
        <v>1031</v>
      </c>
      <c r="E7" s="21">
        <v>527</v>
      </c>
      <c r="F7" s="21">
        <v>653</v>
      </c>
      <c r="G7" s="21">
        <v>351</v>
      </c>
      <c r="H7" s="21">
        <v>796</v>
      </c>
      <c r="I7" s="21">
        <v>378</v>
      </c>
      <c r="J7" s="21">
        <v>649</v>
      </c>
      <c r="K7" s="21">
        <v>288</v>
      </c>
      <c r="L7" s="22">
        <v>253</v>
      </c>
      <c r="M7" s="22">
        <v>91</v>
      </c>
      <c r="N7" s="22">
        <v>421</v>
      </c>
      <c r="O7" s="22">
        <v>230</v>
      </c>
    </row>
    <row r="8" spans="1:15" ht="12.75">
      <c r="A8" s="23" t="s">
        <v>108</v>
      </c>
      <c r="B8" s="21">
        <v>661</v>
      </c>
      <c r="C8" s="21">
        <v>392</v>
      </c>
      <c r="D8" s="21">
        <v>876</v>
      </c>
      <c r="E8" s="21">
        <v>461</v>
      </c>
      <c r="F8" s="21">
        <v>611</v>
      </c>
      <c r="G8" s="21">
        <v>322</v>
      </c>
      <c r="H8" s="21">
        <v>717</v>
      </c>
      <c r="I8" s="21">
        <v>338</v>
      </c>
      <c r="J8" s="21">
        <v>505</v>
      </c>
      <c r="K8" s="21">
        <v>231</v>
      </c>
      <c r="L8" s="22">
        <v>211</v>
      </c>
      <c r="M8" s="22">
        <v>70</v>
      </c>
      <c r="N8" s="22">
        <v>401</v>
      </c>
      <c r="O8" s="22">
        <v>241</v>
      </c>
    </row>
    <row r="9" spans="1:15" ht="12.75">
      <c r="A9" s="24" t="s">
        <v>84</v>
      </c>
      <c r="B9" s="25">
        <v>56</v>
      </c>
      <c r="C9" s="25">
        <v>33</v>
      </c>
      <c r="D9" s="25">
        <v>82</v>
      </c>
      <c r="E9" s="25">
        <v>43</v>
      </c>
      <c r="F9" s="25">
        <v>41</v>
      </c>
      <c r="G9" s="25">
        <v>18</v>
      </c>
      <c r="H9" s="25">
        <v>39</v>
      </c>
      <c r="I9" s="25">
        <v>19</v>
      </c>
      <c r="J9" s="25">
        <v>26</v>
      </c>
      <c r="K9" s="25">
        <v>10</v>
      </c>
      <c r="L9" s="26">
        <v>9</v>
      </c>
      <c r="M9" s="26">
        <v>1</v>
      </c>
      <c r="N9" s="26">
        <v>62</v>
      </c>
      <c r="O9" s="26">
        <v>34</v>
      </c>
    </row>
    <row r="10" spans="1:15" ht="12.75">
      <c r="A10" s="27" t="s">
        <v>85</v>
      </c>
      <c r="B10" s="25">
        <v>64</v>
      </c>
      <c r="C10" s="25">
        <v>42</v>
      </c>
      <c r="D10" s="25">
        <v>78</v>
      </c>
      <c r="E10" s="25">
        <v>51</v>
      </c>
      <c r="F10" s="25">
        <v>39</v>
      </c>
      <c r="G10" s="25">
        <v>17</v>
      </c>
      <c r="H10" s="25">
        <v>50</v>
      </c>
      <c r="I10" s="25">
        <v>19</v>
      </c>
      <c r="J10" s="25">
        <v>26</v>
      </c>
      <c r="K10" s="25">
        <v>10</v>
      </c>
      <c r="L10" s="26">
        <v>12</v>
      </c>
      <c r="M10" s="26">
        <v>5</v>
      </c>
      <c r="N10" s="26">
        <v>45</v>
      </c>
      <c r="O10" s="26">
        <v>25</v>
      </c>
    </row>
    <row r="11" spans="1:15" ht="12.75">
      <c r="A11" s="24" t="s">
        <v>86</v>
      </c>
      <c r="B11" s="25">
        <v>29</v>
      </c>
      <c r="C11" s="25">
        <v>20</v>
      </c>
      <c r="D11" s="25">
        <v>48</v>
      </c>
      <c r="E11" s="25">
        <v>28</v>
      </c>
      <c r="F11" s="25">
        <v>23</v>
      </c>
      <c r="G11" s="25">
        <v>9</v>
      </c>
      <c r="H11" s="25">
        <v>28</v>
      </c>
      <c r="I11" s="25">
        <v>13</v>
      </c>
      <c r="J11" s="25">
        <v>24</v>
      </c>
      <c r="K11" s="25">
        <v>8</v>
      </c>
      <c r="L11" s="26">
        <v>2</v>
      </c>
      <c r="M11" s="26">
        <v>0</v>
      </c>
      <c r="N11" s="26">
        <v>52</v>
      </c>
      <c r="O11" s="26">
        <v>25</v>
      </c>
    </row>
    <row r="12" spans="1:15" ht="12.75">
      <c r="A12" s="27" t="s">
        <v>85</v>
      </c>
      <c r="B12" s="25">
        <v>33</v>
      </c>
      <c r="C12" s="25">
        <v>24</v>
      </c>
      <c r="D12" s="25">
        <v>45</v>
      </c>
      <c r="E12" s="25">
        <v>24</v>
      </c>
      <c r="F12" s="25">
        <v>20</v>
      </c>
      <c r="G12" s="25">
        <v>8</v>
      </c>
      <c r="H12" s="25">
        <v>18</v>
      </c>
      <c r="I12" s="25">
        <v>7</v>
      </c>
      <c r="J12" s="25">
        <v>23</v>
      </c>
      <c r="K12" s="25">
        <v>8</v>
      </c>
      <c r="L12" s="26">
        <v>3</v>
      </c>
      <c r="M12" s="26">
        <v>1</v>
      </c>
      <c r="N12" s="26">
        <v>44</v>
      </c>
      <c r="O12" s="26">
        <v>23</v>
      </c>
    </row>
    <row r="13" spans="1:15" ht="12.75">
      <c r="A13" s="24" t="s">
        <v>87</v>
      </c>
      <c r="B13" s="25">
        <v>20</v>
      </c>
      <c r="C13" s="25">
        <v>14</v>
      </c>
      <c r="D13" s="25">
        <v>46</v>
      </c>
      <c r="E13" s="25">
        <v>24</v>
      </c>
      <c r="F13" s="25">
        <v>26</v>
      </c>
      <c r="G13" s="25">
        <v>13</v>
      </c>
      <c r="H13" s="25">
        <v>18</v>
      </c>
      <c r="I13" s="25">
        <v>10</v>
      </c>
      <c r="J13" s="25">
        <v>11</v>
      </c>
      <c r="K13" s="25">
        <v>4</v>
      </c>
      <c r="L13" s="26">
        <v>8</v>
      </c>
      <c r="M13" s="26">
        <v>2</v>
      </c>
      <c r="N13" s="26">
        <v>29</v>
      </c>
      <c r="O13" s="26">
        <v>17</v>
      </c>
    </row>
    <row r="14" spans="1:15" ht="12.75">
      <c r="A14" s="27" t="s">
        <v>85</v>
      </c>
      <c r="B14" s="25">
        <v>16</v>
      </c>
      <c r="C14" s="25">
        <v>9</v>
      </c>
      <c r="D14" s="25">
        <v>42</v>
      </c>
      <c r="E14" s="25">
        <v>16</v>
      </c>
      <c r="F14" s="25">
        <v>22</v>
      </c>
      <c r="G14" s="25">
        <v>13</v>
      </c>
      <c r="H14" s="25">
        <v>24</v>
      </c>
      <c r="I14" s="25">
        <v>18</v>
      </c>
      <c r="J14" s="25">
        <v>10</v>
      </c>
      <c r="K14" s="25">
        <v>3</v>
      </c>
      <c r="L14" s="26">
        <v>3</v>
      </c>
      <c r="M14" s="26">
        <v>0</v>
      </c>
      <c r="N14" s="26">
        <v>37</v>
      </c>
      <c r="O14" s="26">
        <v>18</v>
      </c>
    </row>
    <row r="15" spans="1:15" ht="12.75">
      <c r="A15" s="24" t="s">
        <v>88</v>
      </c>
      <c r="B15" s="25">
        <v>48</v>
      </c>
      <c r="C15" s="25">
        <v>28</v>
      </c>
      <c r="D15" s="25">
        <v>82</v>
      </c>
      <c r="E15" s="25">
        <v>42</v>
      </c>
      <c r="F15" s="25">
        <v>47</v>
      </c>
      <c r="G15" s="25">
        <v>23</v>
      </c>
      <c r="H15" s="25">
        <v>59</v>
      </c>
      <c r="I15" s="25">
        <v>31</v>
      </c>
      <c r="J15" s="25">
        <v>35</v>
      </c>
      <c r="K15" s="25">
        <v>23</v>
      </c>
      <c r="L15" s="26">
        <v>13</v>
      </c>
      <c r="M15" s="26">
        <v>8</v>
      </c>
      <c r="N15" s="26">
        <v>72</v>
      </c>
      <c r="O15" s="26">
        <v>43</v>
      </c>
    </row>
    <row r="16" spans="1:16" ht="12.75">
      <c r="A16" s="27" t="s">
        <v>85</v>
      </c>
      <c r="B16" s="25">
        <v>50</v>
      </c>
      <c r="C16" s="25">
        <v>25</v>
      </c>
      <c r="D16" s="25">
        <v>68</v>
      </c>
      <c r="E16" s="25">
        <v>36</v>
      </c>
      <c r="F16" s="25">
        <v>44</v>
      </c>
      <c r="G16" s="25">
        <v>24</v>
      </c>
      <c r="H16" s="25">
        <v>43</v>
      </c>
      <c r="I16" s="25">
        <v>23</v>
      </c>
      <c r="J16" s="25">
        <v>27</v>
      </c>
      <c r="K16" s="25">
        <v>15</v>
      </c>
      <c r="L16" s="26">
        <v>7</v>
      </c>
      <c r="M16" s="26">
        <v>3</v>
      </c>
      <c r="N16" s="26">
        <v>56</v>
      </c>
      <c r="O16" s="26">
        <v>34</v>
      </c>
      <c r="P16" s="72"/>
    </row>
    <row r="17" spans="1:15" ht="12.75">
      <c r="A17" s="24" t="s">
        <v>89</v>
      </c>
      <c r="B17" s="25">
        <v>50</v>
      </c>
      <c r="C17" s="25">
        <v>28</v>
      </c>
      <c r="D17" s="25">
        <v>80</v>
      </c>
      <c r="E17" s="25">
        <v>42</v>
      </c>
      <c r="F17" s="25">
        <v>28</v>
      </c>
      <c r="G17" s="25">
        <v>14</v>
      </c>
      <c r="H17" s="25">
        <v>36</v>
      </c>
      <c r="I17" s="25">
        <v>16</v>
      </c>
      <c r="J17" s="25">
        <v>17</v>
      </c>
      <c r="K17" s="25">
        <v>7</v>
      </c>
      <c r="L17" s="26">
        <v>10</v>
      </c>
      <c r="M17" s="26">
        <v>3</v>
      </c>
      <c r="N17" s="26">
        <v>86</v>
      </c>
      <c r="O17" s="26">
        <v>44</v>
      </c>
    </row>
    <row r="18" spans="1:15" ht="12.75">
      <c r="A18" s="27" t="s">
        <v>85</v>
      </c>
      <c r="B18" s="25">
        <v>49</v>
      </c>
      <c r="C18" s="25">
        <v>29</v>
      </c>
      <c r="D18" s="25">
        <v>61</v>
      </c>
      <c r="E18" s="25">
        <v>33</v>
      </c>
      <c r="F18" s="25">
        <v>29</v>
      </c>
      <c r="G18" s="25">
        <v>15</v>
      </c>
      <c r="H18" s="25">
        <v>27</v>
      </c>
      <c r="I18" s="25">
        <v>13</v>
      </c>
      <c r="J18" s="25">
        <v>19</v>
      </c>
      <c r="K18" s="25">
        <v>8</v>
      </c>
      <c r="L18" s="26">
        <v>8</v>
      </c>
      <c r="M18" s="26">
        <v>0</v>
      </c>
      <c r="N18" s="26">
        <v>80</v>
      </c>
      <c r="O18" s="26">
        <v>42</v>
      </c>
    </row>
    <row r="19" spans="1:15" ht="12.75">
      <c r="A19" s="24" t="s">
        <v>90</v>
      </c>
      <c r="B19" s="25">
        <v>35</v>
      </c>
      <c r="C19" s="25">
        <v>18</v>
      </c>
      <c r="D19" s="25">
        <v>46</v>
      </c>
      <c r="E19" s="25">
        <v>30</v>
      </c>
      <c r="F19" s="25">
        <v>19</v>
      </c>
      <c r="G19" s="25">
        <v>7</v>
      </c>
      <c r="H19" s="25">
        <v>22</v>
      </c>
      <c r="I19" s="25">
        <v>10</v>
      </c>
      <c r="J19" s="25">
        <v>16</v>
      </c>
      <c r="K19" s="25">
        <v>7</v>
      </c>
      <c r="L19" s="26">
        <v>4</v>
      </c>
      <c r="M19" s="26">
        <v>2</v>
      </c>
      <c r="N19" s="26">
        <v>44</v>
      </c>
      <c r="O19" s="26">
        <v>23</v>
      </c>
    </row>
    <row r="20" spans="1:15" ht="12.75">
      <c r="A20" s="27" t="s">
        <v>85</v>
      </c>
      <c r="B20" s="25">
        <v>27</v>
      </c>
      <c r="C20" s="25">
        <v>15</v>
      </c>
      <c r="D20" s="25">
        <v>36</v>
      </c>
      <c r="E20" s="25">
        <v>22</v>
      </c>
      <c r="F20" s="25">
        <v>18</v>
      </c>
      <c r="G20" s="25">
        <v>8</v>
      </c>
      <c r="H20" s="25">
        <v>17</v>
      </c>
      <c r="I20" s="25">
        <v>2</v>
      </c>
      <c r="J20" s="25">
        <v>8</v>
      </c>
      <c r="K20" s="25">
        <v>5</v>
      </c>
      <c r="L20" s="26">
        <v>3</v>
      </c>
      <c r="M20" s="26">
        <v>1</v>
      </c>
      <c r="N20" s="26">
        <v>46</v>
      </c>
      <c r="O20" s="26">
        <v>27</v>
      </c>
    </row>
    <row r="21" spans="1:15" ht="12.75">
      <c r="A21" s="24" t="s">
        <v>91</v>
      </c>
      <c r="B21" s="25">
        <v>34</v>
      </c>
      <c r="C21" s="25">
        <v>21</v>
      </c>
      <c r="D21" s="25">
        <v>57</v>
      </c>
      <c r="E21" s="25">
        <v>25</v>
      </c>
      <c r="F21" s="25">
        <v>27</v>
      </c>
      <c r="G21" s="25">
        <v>13</v>
      </c>
      <c r="H21" s="25">
        <v>32</v>
      </c>
      <c r="I21" s="25">
        <v>13</v>
      </c>
      <c r="J21" s="25">
        <v>17</v>
      </c>
      <c r="K21" s="25">
        <v>5</v>
      </c>
      <c r="L21" s="26">
        <v>8</v>
      </c>
      <c r="M21" s="26">
        <v>4</v>
      </c>
      <c r="N21" s="26">
        <v>28</v>
      </c>
      <c r="O21" s="26">
        <v>15</v>
      </c>
    </row>
    <row r="22" spans="1:15" ht="12.75">
      <c r="A22" s="27" t="s">
        <v>85</v>
      </c>
      <c r="B22" s="25">
        <v>34</v>
      </c>
      <c r="C22" s="25">
        <v>24</v>
      </c>
      <c r="D22" s="25">
        <v>45</v>
      </c>
      <c r="E22" s="25">
        <v>25</v>
      </c>
      <c r="F22" s="25">
        <v>26</v>
      </c>
      <c r="G22" s="25">
        <v>11</v>
      </c>
      <c r="H22" s="25">
        <v>18</v>
      </c>
      <c r="I22" s="25">
        <v>7</v>
      </c>
      <c r="J22" s="25">
        <v>18</v>
      </c>
      <c r="K22" s="25">
        <v>6</v>
      </c>
      <c r="L22" s="26">
        <v>3</v>
      </c>
      <c r="M22" s="26">
        <v>1</v>
      </c>
      <c r="N22" s="26">
        <v>22</v>
      </c>
      <c r="O22" s="26">
        <v>13</v>
      </c>
    </row>
    <row r="23" spans="1:15" ht="12.75">
      <c r="A23" s="24" t="s">
        <v>92</v>
      </c>
      <c r="B23" s="25">
        <v>74</v>
      </c>
      <c r="C23" s="25">
        <v>40</v>
      </c>
      <c r="D23" s="25">
        <v>81</v>
      </c>
      <c r="E23" s="25">
        <v>38</v>
      </c>
      <c r="F23" s="25">
        <v>41</v>
      </c>
      <c r="G23" s="25">
        <v>24</v>
      </c>
      <c r="H23" s="25">
        <v>49</v>
      </c>
      <c r="I23" s="25">
        <v>23</v>
      </c>
      <c r="J23" s="25">
        <v>37</v>
      </c>
      <c r="K23" s="25">
        <v>17</v>
      </c>
      <c r="L23" s="26">
        <v>19</v>
      </c>
      <c r="M23" s="26">
        <v>6</v>
      </c>
      <c r="N23" s="26">
        <v>76</v>
      </c>
      <c r="O23" s="26">
        <v>48</v>
      </c>
    </row>
    <row r="24" spans="1:15" ht="12.75">
      <c r="A24" s="27" t="s">
        <v>85</v>
      </c>
      <c r="B24" s="25">
        <v>62</v>
      </c>
      <c r="C24" s="25">
        <v>30</v>
      </c>
      <c r="D24" s="25">
        <v>63</v>
      </c>
      <c r="E24" s="25">
        <v>33</v>
      </c>
      <c r="F24" s="25">
        <v>31</v>
      </c>
      <c r="G24" s="25">
        <v>15</v>
      </c>
      <c r="H24" s="25">
        <v>46</v>
      </c>
      <c r="I24" s="25">
        <v>25</v>
      </c>
      <c r="J24" s="25">
        <v>35</v>
      </c>
      <c r="K24" s="25">
        <v>15</v>
      </c>
      <c r="L24" s="26">
        <v>19</v>
      </c>
      <c r="M24" s="26">
        <v>6</v>
      </c>
      <c r="N24" s="26">
        <v>54</v>
      </c>
      <c r="O24" s="26">
        <v>37</v>
      </c>
    </row>
    <row r="25" spans="1:15" ht="12.75">
      <c r="A25" s="24" t="s">
        <v>93</v>
      </c>
      <c r="B25" s="25">
        <v>57</v>
      </c>
      <c r="C25" s="25">
        <v>42</v>
      </c>
      <c r="D25" s="25">
        <v>55</v>
      </c>
      <c r="E25" s="25">
        <v>29</v>
      </c>
      <c r="F25" s="25">
        <v>46</v>
      </c>
      <c r="G25" s="25">
        <v>20</v>
      </c>
      <c r="H25" s="25">
        <v>46</v>
      </c>
      <c r="I25" s="25">
        <v>18</v>
      </c>
      <c r="J25" s="25">
        <v>30</v>
      </c>
      <c r="K25" s="25">
        <v>15</v>
      </c>
      <c r="L25" s="26">
        <v>11</v>
      </c>
      <c r="M25" s="26">
        <v>2</v>
      </c>
      <c r="N25" s="26">
        <v>43</v>
      </c>
      <c r="O25" s="26">
        <v>28</v>
      </c>
    </row>
    <row r="26" spans="1:15" ht="12.75">
      <c r="A26" s="27" t="s">
        <v>85</v>
      </c>
      <c r="B26" s="25">
        <v>49</v>
      </c>
      <c r="C26" s="25">
        <v>33</v>
      </c>
      <c r="D26" s="25">
        <v>59</v>
      </c>
      <c r="E26" s="25">
        <v>38</v>
      </c>
      <c r="F26" s="25">
        <v>37</v>
      </c>
      <c r="G26" s="25">
        <v>13</v>
      </c>
      <c r="H26" s="25">
        <v>48</v>
      </c>
      <c r="I26" s="25">
        <v>22</v>
      </c>
      <c r="J26" s="25">
        <v>18</v>
      </c>
      <c r="K26" s="25">
        <v>9</v>
      </c>
      <c r="L26" s="26">
        <v>9</v>
      </c>
      <c r="M26" s="26">
        <v>3</v>
      </c>
      <c r="N26" s="26">
        <v>31</v>
      </c>
      <c r="O26" s="26">
        <v>24</v>
      </c>
    </row>
    <row r="27" spans="1:15" ht="12.75">
      <c r="A27" s="24" t="s">
        <v>94</v>
      </c>
      <c r="B27" s="78">
        <v>50</v>
      </c>
      <c r="C27" s="78">
        <v>32</v>
      </c>
      <c r="D27" s="25">
        <v>52</v>
      </c>
      <c r="E27" s="25">
        <v>23</v>
      </c>
      <c r="F27" s="25">
        <v>44</v>
      </c>
      <c r="G27" s="25">
        <v>23</v>
      </c>
      <c r="H27" s="25">
        <v>38</v>
      </c>
      <c r="I27" s="25">
        <v>15</v>
      </c>
      <c r="J27" s="25">
        <v>23</v>
      </c>
      <c r="K27" s="25">
        <v>10</v>
      </c>
      <c r="L27" s="26">
        <v>12</v>
      </c>
      <c r="M27" s="26">
        <v>2</v>
      </c>
      <c r="N27" s="26">
        <v>78</v>
      </c>
      <c r="O27" s="26">
        <v>38</v>
      </c>
    </row>
    <row r="28" spans="1:15" ht="12.75">
      <c r="A28" s="27" t="s">
        <v>85</v>
      </c>
      <c r="B28" s="25">
        <v>35</v>
      </c>
      <c r="C28" s="25">
        <v>24</v>
      </c>
      <c r="D28" s="25">
        <v>57</v>
      </c>
      <c r="E28" s="25">
        <v>28</v>
      </c>
      <c r="F28" s="25">
        <v>37</v>
      </c>
      <c r="G28" s="25">
        <v>18</v>
      </c>
      <c r="H28" s="25">
        <v>26</v>
      </c>
      <c r="I28" s="25">
        <v>8</v>
      </c>
      <c r="J28" s="25">
        <v>14</v>
      </c>
      <c r="K28" s="25">
        <v>5</v>
      </c>
      <c r="L28" s="26">
        <v>7</v>
      </c>
      <c r="M28" s="26">
        <v>2</v>
      </c>
      <c r="N28" s="26">
        <v>79</v>
      </c>
      <c r="O28" s="26">
        <v>41</v>
      </c>
    </row>
    <row r="29" spans="1:19" ht="12.75">
      <c r="A29" s="24" t="s">
        <v>95</v>
      </c>
      <c r="B29" s="25">
        <v>57</v>
      </c>
      <c r="C29" s="25">
        <v>27</v>
      </c>
      <c r="D29" s="25">
        <v>67</v>
      </c>
      <c r="E29" s="25">
        <v>38</v>
      </c>
      <c r="F29" s="25">
        <v>34</v>
      </c>
      <c r="G29" s="25">
        <v>15</v>
      </c>
      <c r="H29" s="25">
        <v>33</v>
      </c>
      <c r="I29" s="25">
        <v>18</v>
      </c>
      <c r="J29" s="25">
        <v>21</v>
      </c>
      <c r="K29" s="25">
        <v>8</v>
      </c>
      <c r="L29" s="26">
        <v>18</v>
      </c>
      <c r="M29" s="26">
        <v>5</v>
      </c>
      <c r="N29" s="26">
        <v>52</v>
      </c>
      <c r="O29" s="26">
        <v>28</v>
      </c>
      <c r="P29" s="72"/>
      <c r="Q29" s="72"/>
      <c r="R29" s="72"/>
      <c r="S29" s="72"/>
    </row>
    <row r="30" spans="1:15" ht="12.75">
      <c r="A30" s="27" t="s">
        <v>85</v>
      </c>
      <c r="B30" s="25">
        <v>64</v>
      </c>
      <c r="C30" s="25">
        <v>36</v>
      </c>
      <c r="D30" s="25">
        <v>59</v>
      </c>
      <c r="E30" s="25">
        <v>32</v>
      </c>
      <c r="F30" s="25">
        <v>40</v>
      </c>
      <c r="G30" s="25">
        <v>21</v>
      </c>
      <c r="H30" s="25">
        <v>30</v>
      </c>
      <c r="I30" s="25">
        <v>14</v>
      </c>
      <c r="J30" s="25">
        <v>25</v>
      </c>
      <c r="K30" s="25">
        <v>7</v>
      </c>
      <c r="L30" s="26">
        <v>10</v>
      </c>
      <c r="M30" s="26">
        <v>4</v>
      </c>
      <c r="N30" s="26">
        <v>51</v>
      </c>
      <c r="O30" s="26">
        <v>30</v>
      </c>
    </row>
    <row r="31" spans="1:15" ht="12.75">
      <c r="A31" s="20" t="s">
        <v>96</v>
      </c>
      <c r="B31" s="28">
        <f aca="true" t="shared" si="0" ref="B31:E32">SUM(B29,B27,B25,B23,B21,B19,B17,B15,B13,B11,B9)</f>
        <v>510</v>
      </c>
      <c r="C31" s="28">
        <f t="shared" si="0"/>
        <v>303</v>
      </c>
      <c r="D31" s="28">
        <f>SUM(D29,D27,D25,D23,D21,D19,D17,D15,D13,D11,D9)</f>
        <v>696</v>
      </c>
      <c r="E31" s="28">
        <f t="shared" si="0"/>
        <v>362</v>
      </c>
      <c r="F31" s="28">
        <f>SUM(F29,F27,F25,F23,F21,F19,F17,F15,F13,F11,F9)</f>
        <v>376</v>
      </c>
      <c r="G31" s="28">
        <f>SUM(G29,G27,G25,G23,G21,G19,G17,G15,G13,G11,G9)</f>
        <v>179</v>
      </c>
      <c r="H31" s="28">
        <f aca="true" t="shared" si="1" ref="G31:O32">SUM(H29,H27,H25,H23,H21,H19,H17,H15,H13,H11,H9)</f>
        <v>400</v>
      </c>
      <c r="I31" s="28">
        <f t="shared" si="1"/>
        <v>186</v>
      </c>
      <c r="J31" s="28">
        <f t="shared" si="1"/>
        <v>257</v>
      </c>
      <c r="K31" s="28">
        <f t="shared" si="1"/>
        <v>114</v>
      </c>
      <c r="L31" s="29">
        <f t="shared" si="1"/>
        <v>114</v>
      </c>
      <c r="M31" s="29">
        <f t="shared" si="1"/>
        <v>35</v>
      </c>
      <c r="N31" s="29">
        <f t="shared" si="1"/>
        <v>622</v>
      </c>
      <c r="O31" s="29">
        <f t="shared" si="1"/>
        <v>343</v>
      </c>
    </row>
    <row r="32" spans="1:19" ht="12.75">
      <c r="A32" s="23" t="s">
        <v>85</v>
      </c>
      <c r="B32" s="21">
        <f t="shared" si="0"/>
        <v>483</v>
      </c>
      <c r="C32" s="21">
        <f t="shared" si="0"/>
        <v>291</v>
      </c>
      <c r="D32" s="21">
        <f>SUM(D30,D28,D26,D24,D22,D20,D18,D16,D14,D12,D10)</f>
        <v>613</v>
      </c>
      <c r="E32" s="21">
        <f t="shared" si="0"/>
        <v>338</v>
      </c>
      <c r="F32" s="21">
        <f>SUM(F30,F28,F26,F24,F22,F20,F18,F16,F14,F12,F10)</f>
        <v>343</v>
      </c>
      <c r="G32" s="21">
        <f t="shared" si="1"/>
        <v>163</v>
      </c>
      <c r="H32" s="21">
        <f t="shared" si="1"/>
        <v>347</v>
      </c>
      <c r="I32" s="21">
        <f t="shared" si="1"/>
        <v>158</v>
      </c>
      <c r="J32" s="21">
        <f t="shared" si="1"/>
        <v>223</v>
      </c>
      <c r="K32" s="21">
        <f t="shared" si="1"/>
        <v>91</v>
      </c>
      <c r="L32" s="22">
        <f t="shared" si="1"/>
        <v>84</v>
      </c>
      <c r="M32" s="22">
        <f t="shared" si="1"/>
        <v>26</v>
      </c>
      <c r="N32" s="22">
        <f t="shared" si="1"/>
        <v>545</v>
      </c>
      <c r="O32" s="22">
        <f t="shared" si="1"/>
        <v>314</v>
      </c>
      <c r="S32" t="s">
        <v>149</v>
      </c>
    </row>
    <row r="33" spans="1:15" ht="12.75">
      <c r="A33" s="20" t="s">
        <v>97</v>
      </c>
      <c r="B33" s="28">
        <f aca="true" t="shared" si="2" ref="B33:O34">SUM(B31,B7)</f>
        <v>1242</v>
      </c>
      <c r="C33" s="28">
        <f t="shared" si="2"/>
        <v>717</v>
      </c>
      <c r="D33" s="28">
        <f t="shared" si="2"/>
        <v>1727</v>
      </c>
      <c r="E33" s="28">
        <f t="shared" si="2"/>
        <v>889</v>
      </c>
      <c r="F33" s="28">
        <f t="shared" si="2"/>
        <v>1029</v>
      </c>
      <c r="G33" s="28">
        <f t="shared" si="2"/>
        <v>530</v>
      </c>
      <c r="H33" s="28">
        <f t="shared" si="2"/>
        <v>1196</v>
      </c>
      <c r="I33" s="28">
        <f t="shared" si="2"/>
        <v>564</v>
      </c>
      <c r="J33" s="28">
        <f t="shared" si="2"/>
        <v>906</v>
      </c>
      <c r="K33" s="28">
        <f t="shared" si="2"/>
        <v>402</v>
      </c>
      <c r="L33" s="29">
        <f t="shared" si="2"/>
        <v>367</v>
      </c>
      <c r="M33" s="29">
        <f t="shared" si="2"/>
        <v>126</v>
      </c>
      <c r="N33" s="29">
        <f t="shared" si="2"/>
        <v>1043</v>
      </c>
      <c r="O33" s="29">
        <f t="shared" si="2"/>
        <v>573</v>
      </c>
    </row>
    <row r="34" spans="1:15" ht="12.75">
      <c r="A34" s="23" t="s">
        <v>98</v>
      </c>
      <c r="B34" s="21">
        <f t="shared" si="2"/>
        <v>1144</v>
      </c>
      <c r="C34" s="21">
        <f t="shared" si="2"/>
        <v>683</v>
      </c>
      <c r="D34" s="21">
        <f t="shared" si="2"/>
        <v>1489</v>
      </c>
      <c r="E34" s="21">
        <f t="shared" si="2"/>
        <v>799</v>
      </c>
      <c r="F34" s="21">
        <f t="shared" si="2"/>
        <v>954</v>
      </c>
      <c r="G34" s="21">
        <f t="shared" si="2"/>
        <v>485</v>
      </c>
      <c r="H34" s="21">
        <f t="shared" si="2"/>
        <v>1064</v>
      </c>
      <c r="I34" s="21">
        <f t="shared" si="2"/>
        <v>496</v>
      </c>
      <c r="J34" s="21">
        <f t="shared" si="2"/>
        <v>728</v>
      </c>
      <c r="K34" s="21">
        <f t="shared" si="2"/>
        <v>322</v>
      </c>
      <c r="L34" s="22">
        <f t="shared" si="2"/>
        <v>295</v>
      </c>
      <c r="M34" s="22">
        <f t="shared" si="2"/>
        <v>96</v>
      </c>
      <c r="N34" s="22">
        <f t="shared" si="2"/>
        <v>946</v>
      </c>
      <c r="O34" s="22">
        <f t="shared" si="2"/>
        <v>555</v>
      </c>
    </row>
  </sheetData>
  <sheetProtection/>
  <mergeCells count="9">
    <mergeCell ref="L1:O1"/>
    <mergeCell ref="A4:A5"/>
    <mergeCell ref="B4:C4"/>
    <mergeCell ref="D4:E4"/>
    <mergeCell ref="F4:G4"/>
    <mergeCell ref="H4:I4"/>
    <mergeCell ref="J4:K4"/>
    <mergeCell ref="L4:M4"/>
    <mergeCell ref="N4:O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PUP Kalisz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m.jarzębska</cp:lastModifiedBy>
  <cp:lastPrinted>2014-04-24T10:00:22Z</cp:lastPrinted>
  <dcterms:created xsi:type="dcterms:W3CDTF">2001-06-08T10:45:25Z</dcterms:created>
  <dcterms:modified xsi:type="dcterms:W3CDTF">2014-04-24T11:14:10Z</dcterms:modified>
  <cp:category/>
  <cp:version/>
  <cp:contentType/>
  <cp:contentStatus/>
</cp:coreProperties>
</file>